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2,103,104" sheetId="2" r:id="rId2"/>
    <sheet name="SO 306" sheetId="3" r:id="rId3"/>
    <sheet name="SO 501" sheetId="4" r:id="rId4"/>
  </sheets>
  <definedNames/>
  <calcPr/>
  <webPublishing/>
</workbook>
</file>

<file path=xl/sharedStrings.xml><?xml version="1.0" encoding="utf-8"?>
<sst xmlns="http://schemas.openxmlformats.org/spreadsheetml/2006/main" count="1753" uniqueCount="484">
  <si>
    <t>ASPE10</t>
  </si>
  <si>
    <t>S</t>
  </si>
  <si>
    <t>Firma: ÚDRŽBA SILNIC Královéhradeckého kraje a.s.</t>
  </si>
  <si>
    <t>Soupis prací objektu</t>
  </si>
  <si>
    <t xml:space="preserve">Stavba: </t>
  </si>
  <si>
    <t>33119</t>
  </si>
  <si>
    <t>II/284 Miletín, vjezd od Lázní Bělohrad – náměstí včetně odvodnění_Miletín_29032023_neoceněný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</si>
  <si>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</si>
  <si>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</si>
  <si>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</si>
  <si>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</si>
  <si>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</si>
  <si>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</si>
  <si>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</si>
  <si>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</si>
  <si>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a ostatní náklady - SO102, SO103, SO104, SO306, SO501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</si>
  <si>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</si>
  <si>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</si>
  <si>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</si>
  <si>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</si>
  <si>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</si>
  <si>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</si>
  <si>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</si>
  <si>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</si>
  <si>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</si>
  <si>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</si>
  <si>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</si>
  <si>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</si>
  <si>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</si>
  <si>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</si>
  <si>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</si>
  <si>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</si>
  <si>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</si>
  <si>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</si>
  <si>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</si>
  <si>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</si>
  <si>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</si>
  <si>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</si>
  <si>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</si>
  <si>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</si>
  <si>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</si>
  <si>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  
Délka hlavní stavby 0,380 00  km.  
SO102+SO103+SO104+SO306+SO501  
PEVNÁ CENA</t>
  </si>
  <si>
    <t>VV</t>
  </si>
  <si>
    <t>zajištění a ochrana stávajících IS : 
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</si>
  <si>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</si>
  <si>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</si>
  <si>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</si>
  <si>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</si>
  <si>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  
Délka hlavní stavby 0,380 00  km.  
SO102+SO103+SO104+SO306+SO501  
PEVNÁ CENA  
3x tištěné paré + 1x CD  
PEVNÁ CENA</t>
  </si>
  <si>
    <t>1=1,000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</si>
  <si>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</si>
  <si>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</si>
  <si>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</si>
  <si>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</si>
  <si>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  
Délka hlavní stavby 0,380 00 km.  
SO102+SO103+SO104+SO306+SO501  
PEVNÁ CENA  
12 x tiskem  
PEVNÁ CENA</t>
  </si>
  <si>
    <t>B</t>
  </si>
  <si>
    <t>OSTATNÍ POŽADAVKY - GEODETICKÉ ZAMĚŘENÍ VRSTEV</t>
  </si>
  <si>
    <t>Zaměření vrstev pro určení kubatur sanací  a pro určení kubatur konstrukčních vrstev a celkových plošných a délkových výměr.   
Délka hlavní stavby 0,380 00 km.  
SO102+SO103+SO104+SO306+SO501 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</si>
  <si>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</si>
  <si>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  
Délka hlavní stavby 0,380 00 km.  
SO102+SO103+SO104+SO306+SO501  
PEVNÁ CENA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</si>
  <si>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</si>
  <si>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</si>
  <si>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 
Délka stavby 0,380 00 km.  
SO102+SO103+SO104+SO306+SO501  
PEVNÁ CENA</t>
  </si>
  <si>
    <t>7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</si>
  <si>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</si>
  <si>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</si>
  <si>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 
Délka hlavní stavby 0,380 00 km.  
SO102+SO103+SO104+SO306+SO501  
PEVNÁ CENA</t>
  </si>
  <si>
    <t>8</t>
  </si>
  <si>
    <t>02946</t>
  </si>
  <si>
    <t>OSTAT POŽADAVKY - FOTODOKUMENTACE</t>
  </si>
  <si>
    <t>1 x měsíčně sada barevných fotografií v elektroniceké formě.   
3 x závěrečná fotodokumentace s popisem v tištěné i elektronické podobě.  
Délka stavby 0,380 00 km.  
SO102+SO103+SO104+SO306+SO501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</si>
  <si>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</si>
  <si>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</si>
  <si>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</si>
  <si>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  
Délka hlavní stavby 0,380 00 km vč.objízdných tras.  
SO102+SO103+SO104+SO306+SO501  
PEVNÁ CENA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</si>
  <si>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</si>
  <si>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</si>
  <si>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celé stavby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hlavní stavby 0,380 00 km.  
SO102+SO103+SO104+SO306+SO501  
PEVNÁ CENA</t>
  </si>
  <si>
    <t>zahrnuje objednatelem povolené náklady na požadovaná zařízení zhotovitele</t>
  </si>
  <si>
    <t>SO 102,103,104</t>
  </si>
  <si>
    <t>Chodníky, parkoviště, autobusová zastávka</t>
  </si>
  <si>
    <t>014112</t>
  </si>
  <si>
    <t>POPLATKY ZA SKLÁDKU TYP S-IO (INERTNÍ ODPAD)</t>
  </si>
  <si>
    <t>T</t>
  </si>
  <si>
    <t>zemina</t>
  </si>
  <si>
    <t>odkopávky pol.č.12273 (2,0 t/m3): 167,86*2,0=335,720 [D] 
rýhy pol.č.13273 (2,0 t/m3): 2,2*2,0=4,400 [M] 
Celkem: D+M=340,120 [N]</t>
  </si>
  <si>
    <t>zahrnuje veškeré poplatky provozovateli skládky související s uložením odpadu na skládce.</t>
  </si>
  <si>
    <t>014122</t>
  </si>
  <si>
    <t>POPLATKY ZA SKLÁDKU TYP S-OO (OSTATNÍ ODPAD)</t>
  </si>
  <si>
    <t>suť a vybourané hmoty</t>
  </si>
  <si>
    <t>kamenivo pol.č.11332 (2,0 t/m3) : 160,59*2,0=321,180 [A] 
obruby pol.č. (2,4 t/m3) : 157*0,35*0,40*2,4=52,752 [B] 
dlažba pol.č.11318 (2,4t/m3) 50% odvoz na skládku : 21,2*0,5*2,4=25,440 [C] 
Celkem: A+B+C=399,372 [D]</t>
  </si>
  <si>
    <t>asfaltové vrstvy</t>
  </si>
  <si>
    <t>dle položky 11333 (2,5 t/m3): 27,21*2,5=68,025 [A]</t>
  </si>
  <si>
    <t>Zemní práce</t>
  </si>
  <si>
    <t>11318</t>
  </si>
  <si>
    <t>ODSTRANĚNÍ KRYTU ZPEVNĚNÝCH PLOCH Z DLAŽDIC</t>
  </si>
  <si>
    <t>M3</t>
  </si>
  <si>
    <t>vč.rozebrání ručně, očištění, nepoškozené budou použity zpět, poškozené a nevhodný formát vč. naložení a odvozu na skládku</t>
  </si>
  <si>
    <t>dle PD C.3 : 
rozšířený chodník : (58+154)*0,1=21,200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</si>
  <si>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</si>
  <si>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</si>
  <si>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</si>
  <si>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štěrk, kamenivo vč. naložení, odvozu a uložení na skládku</t>
  </si>
  <si>
    <t>dle PD C.3 : 
chodníky + vjezdy : (75+131+1,1)*0,20+(10+6,5+8,8+1,9+2,5+1,4+3,1)*0,25=49,970 [A] 
parkovací místa : (27,5+27,5+27,5+53,2)*0,40=54,280 [B] 
rozjezdy asf.ploch + úrava rozjezdů dle potřeby : (20+30)*0,45=22,500 [C] 
bus záliv : 65,2*0,45=29,340 [D] 
chodník bus : 45*0,10=4,500 [E] 
Celkem: A+B+C+D+E=160,590 [F]</t>
  </si>
  <si>
    <t>11333</t>
  </si>
  <si>
    <t>ODSTRANĚNÍ PODKLADU ZPEVNĚNÝCH PLOCH S ASFALT POJIVEM</t>
  </si>
  <si>
    <t>asf.vrstvy vč. naložení, odvozu a uložení na skládku</t>
  </si>
  <si>
    <t>dle PD C.3 :  
rozjezdy asf.ploch + úrava rozjezdů dle potřeby : (20+30)*0,15=7,500 [C] 
bus záliv : 65,2*0,15=9,780 [D] 
chodník + zeleň bus : (45+21,2)*0,15=9,930 [E] 
Celkem: C+D+E=27,210 [F]</t>
  </si>
  <si>
    <t>11352</t>
  </si>
  <si>
    <t>ODSTRANĚNÍ CHODNÍKOVÝCH A SILNIČNÍCH OBRUBNÍKŮ BETONOVÝCH</t>
  </si>
  <si>
    <t>M</t>
  </si>
  <si>
    <t>vč. naložení, odvoz a uložení na placenou skládku</t>
  </si>
  <si>
    <t>dle PD C.3 : 
odstranění obrub v místě parkoviště : 120=120,000 [A] 
v místě rozšíření chodníku u čp.114, 115, 228 : 37=37,000 [B] 
Celkem: A+B=157,000 [C]</t>
  </si>
  <si>
    <t>11372</t>
  </si>
  <si>
    <t>FRÉZOVÁNÍ ZPEVNĚNÝCH PLOCH ASFALTOVÝCH</t>
  </si>
  <si>
    <t>naložení, odvoz a uložení, zhotovitel v ceně zohlední možnost zpětného využití vybouraného/recyklovaného materiálu</t>
  </si>
  <si>
    <t>dle PD C.3 :  
rozjezdy asf.ploch + úrava rozjezdů dle potřeby : (20+30)*0,05=2,500 [C] 
bus záliv : 65,2*0,05=3,260 [D] 
chodník + zeleň bus : (45+21,2)*0,05=3,310 [E] 
Celkem: C+D+E=9,070 [F]</t>
  </si>
  <si>
    <t>113765</t>
  </si>
  <si>
    <t>FRÉZOVÁNÍ DRÁŽKY PRŮŘEZU DO 600MM2 V ASFALTOVÉ VOZOVCE</t>
  </si>
  <si>
    <t>10x50mm</t>
  </si>
  <si>
    <t>dle PD C.3 : 
napojení úprava asf.rozjezdů a na stáv.stav + dle potřeby: 11+20=31,000 [B]</t>
  </si>
  <si>
    <t>Položka zahrnuje veškerou manipulaci s vybouranou sutí a s vybouranými hmotami vč. uložení na skládku.</t>
  </si>
  <si>
    <t>12273</t>
  </si>
  <si>
    <t>ODKOPÁVKY A PROKOPÁVKY OBECNÉ TŘ. I</t>
  </si>
  <si>
    <t>vč. naložení, odvozu a uložení na skládku</t>
  </si>
  <si>
    <t>dle PD C.3, D.1.1.4 : 
zeleň, kačírek : (33,4+4,7+16,6+51,8+4,9+10,7+45,2)*0,15+(6,9+2,6+2,8+11,6)*0,15=28,680 [B] 
sanace podloží akt.zóny : 
AZ záliv + vyrovnání pláně (prům.tl.10cm): 65,2*(0,30+0,10)=26,080 [A] 
AZ chodníků a vjezdů+parkoviště : (75+131+1,1)*0,3+(10+6,5+8,8+1,9+2,5+1,4+3,1)*0,3+(27,5+27,5+27,5+53,2)*0,30=113,100 [C] 
Celkem: B+A+C=167,860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</si>
  <si>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</si>
  <si>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</si>
  <si>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13273</t>
  </si>
  <si>
    <t>HLOUBENÍ RÝH ŠÍŘ DO 2M PAŽ I NEPAŽ TŘ. I</t>
  </si>
  <si>
    <t>bet.základy sl.dzn : 11*0,5*0,5*0,8=2,200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</si>
  <si>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</si>
  <si>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</si>
  <si>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18110</t>
  </si>
  <si>
    <t>ÚPRAVA PLÁNĚ SE ZHUTNĚNÍM V HORNINĚ TŘ. I</t>
  </si>
  <si>
    <t>M2</t>
  </si>
  <si>
    <t>dle PD C.3, D.1.1.4 : 
bus záliv + vyrovnání pláně (prům.tl.10cm): 65,2=65,200 [A] 
chodníky a vjezdy + parkoviště : (75+131+1,1)+(10+6,5+8,8+1,9+2,5+1,4+3,1)+(27,5+27,5+27,5+53,2)=377,000 [C] 
Celkem: A+C=442,200 [D]</t>
  </si>
  <si>
    <t>položka zahrnuje úpravu pláně včetně vyrovnání výškových rozdílů. Míru zhutnění určuje projekt.</t>
  </si>
  <si>
    <t>13</t>
  </si>
  <si>
    <t>18232</t>
  </si>
  <si>
    <t>ROZPROSTŘENÍ ORNICE V ROVINĚ V TL DO 0,15M</t>
  </si>
  <si>
    <t>vč. dovozu a získání vhodné zeminy ze zemníku</t>
  </si>
  <si>
    <t>dle PD C.3 - zeleň : 33,4+4,7+16,6+51,8+4,9+10,7+45,2+21,2=188,500 [A]</t>
  </si>
  <si>
    <t>položka zahrnuje:  
nutné přemístění ornice z dočasných skládek vzdálených do 50m  
rozprostření ornice v předepsané tloušťce v rovině a ve svahu do 1:5</t>
  </si>
  <si>
    <t>14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</si>
  <si>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</si>
  <si>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</si>
  <si>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</si>
  <si>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15</t>
  </si>
  <si>
    <t>18600</t>
  </si>
  <si>
    <t>ZALÉVÁNÍ VODOU</t>
  </si>
  <si>
    <t>zeleň - tráva : 188,5*2*0,01=3,770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</si>
  <si>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</si>
  <si>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</si>
  <si>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16</t>
  </si>
  <si>
    <t>21452</t>
  </si>
  <si>
    <t>SANAČNÍ VRSTVY Z KAMENIVA DRCENÉHO</t>
  </si>
  <si>
    <t>ŠD fr.0/63  
- položka bude čerpána dle skutečnosti na základě průkazních zkoušek a se souhlasem TDS</t>
  </si>
  <si>
    <t>sanace podloží akt.zóny : 
AZ záliv + vyrovnání pláně (prům.tl.10cm): 65,2*(0,30+0,10)=26,080 [A] 
AZ chodníků a vjezdů+parkoviště : (75+131+1,1)*0,3+(10+6,5+8,8+1,9+2,5+1,4+3,1)*0,3+(27,5+27,5+27,5+53,2)*0,30=113,100 [C] 
Celkem: A+C=139,180 [D]</t>
  </si>
  <si>
    <t>položka zahrnuje dodávku předepsaného kameniva, mimostaveništní a vnitrostaveništní dopravu a jeho uložení  
není-li v zadávací dokumentaci uvedeno jinak, jedná se o nakupovaný materiál</t>
  </si>
  <si>
    <t>17</t>
  </si>
  <si>
    <t>21461</t>
  </si>
  <si>
    <t>SEPARAČNÍ GEOTEXTILIE</t>
  </si>
  <si>
    <t>vlastnosti filtrační a separační CBR &gt; 3 kN, odolnost proti proražení &lt; 10 mm, tažnost &gt; 50 %, min.40kN/m, vč.přesahů   
- položka bude čerpána dle skutečnosti na základě průkazních zkoušek a se souhlasem TDS</t>
  </si>
  <si>
    <t>sanace podloží akt.zóny : 
AZ záliv + vyrovnání pláně (prům.tl.10cm): 65,2=65,200 [A] 
AZ chodníků a vjezdů+parkoviště : (75+131+1,1)+(10+6,5+8,8+1,9+2,5+1,4+3,1)+(27,5+27,5+27,5+53,2)=377,000 [C] 
Celkem: A+C=442,200 [D]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</si>
  <si>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</si>
  <si>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18</t>
  </si>
  <si>
    <t>21461A</t>
  </si>
  <si>
    <t>SEPARAČNÍ GEOTEXTILIE DO 100G/M2</t>
  </si>
  <si>
    <t>pod kačírek podél parkovacích míst: 6,9+2,6+2,8+11,6=23,900 [A]</t>
  </si>
  <si>
    <t>Vodorovné konstrukce</t>
  </si>
  <si>
    <t>19</t>
  </si>
  <si>
    <t>451314</t>
  </si>
  <si>
    <t>PODKLADNÍ A VÝPLŇOVÉ VRSTVY Z PROSTÉHO BETONU C25/30</t>
  </si>
  <si>
    <t>C20/25nXF3 - betonové základy pro sloupky svislého DZN</t>
  </si>
  <si>
    <t>bet.základy sl. dzn : 11*0,5*0,5*0,8=2,200 [N]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</si>
  <si>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</si>
  <si>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</si>
  <si>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45157</t>
  </si>
  <si>
    <t>PODKLADNÍ A VÝPLŇOVÉ VRSTVY Z KAMENIVA TĚŽENÉHO</t>
  </si>
  <si>
    <t>kačírek fr.8/16</t>
  </si>
  <si>
    <t>dle PD C.3 : 6,9+2,6+2,8+11,6=23,900 [A]</t>
  </si>
  <si>
    <t>Komunikace</t>
  </si>
  <si>
    <t>21</t>
  </si>
  <si>
    <t>56330</t>
  </si>
  <si>
    <t>VOZOVKOVÉ VRSTVY ZE ŠTĚRKODRTI</t>
  </si>
  <si>
    <t>ŠDa fr. 0/32</t>
  </si>
  <si>
    <t>dle PD C.3 : 
chodníky + vjezdy : (75+131+1,1)*0,15+(10+6,5+8,8+1,9+2,5+1,4+3,1)*0,15=36,195 [A] 
parkovací místa : (27,5+27,5+27,5+53,2)*0,25=33,925 [B] 
rozjezdy asf.ploch + úrava rozjezdů dle potřeby : (20+30)*0,45=22,500 [C] 
bus záliv : 65,2*0,45=29,340 [D] 
chodník bus : 45*0,15=6,750 [E] 
Celkem: A+B+C+D+E=128,710 [F]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</si>
  <si>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</si>
  <si>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</si>
  <si>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ŠDa fr.0/63</t>
  </si>
  <si>
    <t>23</t>
  </si>
  <si>
    <t>572211</t>
  </si>
  <si>
    <t>SPOJOVACÍ POSTŘIK Z ASFALTU DO 0,5KG/M2</t>
  </si>
  <si>
    <t>0,3 kg asf./m2</t>
  </si>
  <si>
    <t>rozjezdy asf.ploch + úrava rozjezdů dle potřeby : (20+30)=50,000 [C] 
bus záliv : 65,2=65,200 [D] 
Celkem: C+D=115,200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</si>
  <si>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</si>
  <si>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</si>
  <si>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574A34</t>
  </si>
  <si>
    <t>ASFALTOVÝ BETON PRO OBRUSNÉ VRSTVY ACO 11+, 11S TL. 40MM</t>
  </si>
  <si>
    <t>nemodifikovaný ACO 11+ 50/70 v tl.40mm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</si>
  <si>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</si>
  <si>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</si>
  <si>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574C66</t>
  </si>
  <si>
    <t>ASFALTOVÝ BETON PRO LOŽNÍ VRSTVY ACL 16+, 16S TL. 70MM</t>
  </si>
  <si>
    <t>nemodifikovaný ACL 16+ 50/70 v tl.70mm</t>
  </si>
  <si>
    <t>26</t>
  </si>
  <si>
    <t>58251</t>
  </si>
  <si>
    <t>DLÁŽDĚNÉ KRYTY Z BETONOVÝCH DLAŽDIC DO LOŽE Z KAMENIVA</t>
  </si>
  <si>
    <t>betonová dlažba 30x30x5cm dle stávající dlažby  
použijí se stávající a nedostatek bude doplněn novými - předpoklad 50%</t>
  </si>
  <si>
    <t>dle PD C.3 : 
nový kryt chodníků :  75+131=206,000 [A] 
bus zastávky : (45-12*0,4-1,6*0,8-0,8)=38,120 [B] 
Celkem: A+B=244,120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</si>
  <si>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</si>
  <si>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27</t>
  </si>
  <si>
    <t>582612</t>
  </si>
  <si>
    <t>KRYTY Z BETON DLAŽDIC SE ZÁMKEM ŠEDÝCH TL 80MM DO LOŽE Z KAM</t>
  </si>
  <si>
    <t>bet.dlažba skladebná 20x10x8cm přírodní</t>
  </si>
  <si>
    <t>dle PD C.3 : 
parkovací místa : 27,5+27,5+27,5+53,2=135,700 [A]</t>
  </si>
  <si>
    <t>28</t>
  </si>
  <si>
    <t>582614</t>
  </si>
  <si>
    <t>KRYTY Z BETON DLAŽDIC SE ZÁMKEM BAREV TL 60MM DO LOŽE Z KAM</t>
  </si>
  <si>
    <t>betonová dlažba skladebná 20x10x6cm červená hladká</t>
  </si>
  <si>
    <t>dle PD C.3 : 
kontrastní pás bus : 12*0,4=4,800 [A]</t>
  </si>
  <si>
    <t>29</t>
  </si>
  <si>
    <t>58261A</t>
  </si>
  <si>
    <t>KRYTY Z BETON DLAŽDIC SE ZÁMKEM BAREV RELIÉF TL 60MM DO LOŽE Z KAM</t>
  </si>
  <si>
    <t>betonová dlažba skladebná pro nevidomé 20x10x6cm červená</t>
  </si>
  <si>
    <t>dle PD C.3 : 
vyrovný a signální pás : 1,1+0,8+1,6*0,8=3,180 [A]</t>
  </si>
  <si>
    <t>30</t>
  </si>
  <si>
    <t>58261B</t>
  </si>
  <si>
    <t>KRYTY Z BETON DLAŽDIC SE ZÁMKEM BAREV RELIÉF TL 80MM DO LOŽE Z KAM</t>
  </si>
  <si>
    <t>betonová dlažba skladebná 20x10x8cm pro nevidomé bílá</t>
  </si>
  <si>
    <t>dle PD C.3 :  
varovné pásy ve vjezdech : 2,5+1,4+3,1=7,000 [A]</t>
  </si>
  <si>
    <t>31</t>
  </si>
  <si>
    <t>587205</t>
  </si>
  <si>
    <t>PŘEDLÁŽDĚNÍ KRYTU Z BETONOVÝCH DLAŽDIC</t>
  </si>
  <si>
    <t>30x30cm</t>
  </si>
  <si>
    <t>napojení nových ploch na stávající kryt dle potřeby : 40=40,000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</si>
  <si>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</si>
  <si>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</si>
  <si>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32</t>
  </si>
  <si>
    <t>711117</t>
  </si>
  <si>
    <t>IZOLACE BĚŽNÝCH KONSTRUKCÍ PROTI ZEMNÍ VLHKOSTI Z PE FÓLIÍ</t>
  </si>
  <si>
    <t>nopová fólie s nopy o výšce 20 mm, tl.1,0mm, černá</t>
  </si>
  <si>
    <t>dle PD C.3 podél zástavby v místě nového chodníku + v místě kačírku : 
(37,1+57,5+35,5)*0,5+(3*13+27)*0,5=98,050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</si>
  <si>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</si>
  <si>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33</t>
  </si>
  <si>
    <t>72124</t>
  </si>
  <si>
    <t>R</t>
  </si>
  <si>
    <t>LAPAČE STŘEŠNÍCH SPLAVENIN</t>
  </si>
  <si>
    <t>KUS</t>
  </si>
  <si>
    <t>Lapač střešních nečistot DN75-125, PP vč. napojení a tvarovek</t>
  </si>
  <si>
    <t>výměna stávajících dle SO301 přílohy D.1.3.9 : 32=32,000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</si>
  <si>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</si>
  <si>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34</t>
  </si>
  <si>
    <t>743121</t>
  </si>
  <si>
    <t>OSVĚTLOVACÍ STOŽÁR  PEVNÝ ŽÁROVĚ ZINKOVANÝ DÉLKY DO 6 M</t>
  </si>
  <si>
    <t>nasvětlení přechodu 2 svítidla vč.výložníků - komplatní dodávka vč.materiálu, zemních prací a projektové dokumentace, revize, statického výpočtu umístění na fasádu apod. - 1 x speciální výložník se svítidlem umístěn na fasádě pošty, vč.opravy omítky, nové podomítkové elektroinstal. krabice, kabelů CYKY-J, svítidla LED, IP65, 230V s přechodovou optikou a studenou bílou barvou světla (5700K), 1 x třístupňový přechodový stožár typu 133/108/89 výšky 6m s výložníkem do 2m, v komunikaci překop v hloubce 1,2m v chráničce vel. 110 v celé délce překopu, pouzdrový základ apod.      
- bude fakturováno dle skutečnosti a jako podkladem bude projekt RDS.</t>
  </si>
  <si>
    <t>přechod pro chodce u čp.100 : 1=1,000 [A]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</si>
  <si>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Způsob měření:  
Udává se počet kusů kompletní konstrukce nebo práce.</t>
  </si>
  <si>
    <t>Potrubí</t>
  </si>
  <si>
    <t>35</t>
  </si>
  <si>
    <t>89923</t>
  </si>
  <si>
    <t>VÝŠKOVÁ ÚPRAVA KRYCÍCH HRNCŮ</t>
  </si>
  <si>
    <t>předpoklad povrchové znaky : 20=20,000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</si>
  <si>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</si>
  <si>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</si>
  <si>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36</t>
  </si>
  <si>
    <t>91297</t>
  </si>
  <si>
    <t>DOPRAVNÍ ZRCADLO</t>
  </si>
  <si>
    <t>průměr zrcadla 75 cm dle TP 119</t>
  </si>
  <si>
    <t>dle PD C.3 : vlivem stávající zástavby osazení zrcadla pro oba směry : 2=2,000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</si>
  <si>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</si>
  <si>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37</t>
  </si>
  <si>
    <t>914123</t>
  </si>
  <si>
    <t>DOPRAVNÍ ZNAČKY ZÁKLADNÍ VELIKOSTI OCELOVÉ FÓLIE TŘ 1 - DEMONTÁŽ</t>
  </si>
  <si>
    <t>vč. naložení, odvozu vč.likvidace</t>
  </si>
  <si>
    <t>dle PD C.3 :  
odstranění : 1+1=2,000 [A] 
výměna : 4=4,000 [B] 
Celkem: A+B=6,000 [C]</t>
  </si>
  <si>
    <t>Položka zahrnuje odstranění, demontáž a odklizení materiálu s odvozem na předepsané místo</t>
  </si>
  <si>
    <t>38</t>
  </si>
  <si>
    <t>914131</t>
  </si>
  <si>
    <t>DOPRAVNÍ ZNAČKY ZÁKLADNÍ VELIKOSTI OCELOVÉ FÓLIE TŘ 2 - DODÁVKA A MONTÁŽ</t>
  </si>
  <si>
    <t>retroreflexní úprava pro sil.II třídy - RA2, základní velikost  
dle stanovení místní úpravy provozu na pozemních komunikacích</t>
  </si>
  <si>
    <t>IP10a : 1=1,000 [A] 
IJ 4b : 1+1=2,000 [B] 
IP4b : 1=1,000 [C] 
B2 : 1=1,000 [D] 
IP11+E9 : 2+2=4,000 [E] 
P6 : 3=3,000 [F] 
Celkem: A+B+C+D+E+F=12,000 [G]</t>
  </si>
  <si>
    <t>položka zahrnuje:  
- dodávku a montáž značek v požadovaném provedení</t>
  </si>
  <si>
    <t>39</t>
  </si>
  <si>
    <t>914921</t>
  </si>
  <si>
    <t>SLOUPKY A STOJKY DOPRAVNÍCH ZNAČEK Z OCEL TRUBEK DO PATKY - DODÁVKA A MONTÁŽ</t>
  </si>
  <si>
    <t>do patky z betonu z C20/25XF2</t>
  </si>
  <si>
    <t>dle PD C.3 : 1+2+1+1+2+3+1=11,000 [A]</t>
  </si>
  <si>
    <t>položka zahrnuje:  
- sloupky a upevňovací zařízení včetně jejich osazení (betonová patka, zemní práce)</t>
  </si>
  <si>
    <t>40</t>
  </si>
  <si>
    <t>914923</t>
  </si>
  <si>
    <t>SLOUPKY A STOJKY DZ Z OCEL TRUBEK DO PATKY DEMONTÁŽ</t>
  </si>
  <si>
    <t>dle PD C.3 : 6=6,000 [A]</t>
  </si>
  <si>
    <t>41</t>
  </si>
  <si>
    <t>915111</t>
  </si>
  <si>
    <t>VODOROVNÉ DOPRAVNÍ ZNAČENÍ BARVOU HLADKÉ - DODÁVKA A POKLÁDKA</t>
  </si>
  <si>
    <t>V11a žlutá, V10a bílá</t>
  </si>
  <si>
    <t>V11a : 2*(6,1+24+6,1)*0,125+2*1,8=12,650 [A] 
V10a : 6*2*0,125=1,500 [B] 
Celkem: A+B=14,150 [C]</t>
  </si>
  <si>
    <t>položka zahrnuje:  
- dodání a pokládku nátěrového materiálu (měří se pouze natíraná plocha)  
- předznačení a reflexní úpravu</t>
  </si>
  <si>
    <t>42</t>
  </si>
  <si>
    <t>915211</t>
  </si>
  <si>
    <t>VODOROVNÉ DOPRAVNÍ ZNAČENÍ PLASTEM HLADKÉ - DODÁVKA A POKLÁDKA</t>
  </si>
  <si>
    <t>bílá</t>
  </si>
  <si>
    <t>V10a : 6*2*0,125=1,500 [B]</t>
  </si>
  <si>
    <t>43</t>
  </si>
  <si>
    <t>žlutá</t>
  </si>
  <si>
    <t>V11a : 2*(6,1+24+6,1)*0,125+2*1,8=12,650 [A]</t>
  </si>
  <si>
    <t>44</t>
  </si>
  <si>
    <t>917212</t>
  </si>
  <si>
    <t>ZÁHONOVÉ OBRUBY Z BETONOVÝCH OBRUBNÍKŮ ŠÍŘ 80MM</t>
  </si>
  <si>
    <t>betonové obruby 80/250/1000 do bet.lože z C20/25nXF3</t>
  </si>
  <si>
    <t>dle PD C.3 : 
bus : 3,1+23,6+23,6=50,300 [A]</t>
  </si>
  <si>
    <t>Položka zahrnuje:  
dodání a pokládku betonových obrubníků o rozměrech předepsaných zadávací dokumentací  
betonové lože i boční betonovou opěrku.</t>
  </si>
  <si>
    <t>45</t>
  </si>
  <si>
    <t>917223</t>
  </si>
  <si>
    <t>SILNIČNÍ A CHODNÍKOVÉ OBRUBY Z BETONOVÝCH OBRUBNÍKŮ ŠÍŘ 100MM</t>
  </si>
  <si>
    <t>10/25/1000 do bet. lože z C20/25nXF3</t>
  </si>
  <si>
    <t>dle PD C.3 - ve vjezdech : 3,9+2,6+2,7+1,1+1,1+2,1+2,1=15,600 [A]</t>
  </si>
  <si>
    <t>46</t>
  </si>
  <si>
    <t>917224</t>
  </si>
  <si>
    <t>SILNIČNÍ A CHODNÍKOVÉ OBRUBY Z BETONOVÝCH OBRUBNÍKŮ ŠÍŘ 150MM</t>
  </si>
  <si>
    <t>15/25/1000, 15/15/1000, L+P náběhy do bet. lože z C20/25nXF3</t>
  </si>
  <si>
    <t>dle PD C.3 : 
výměna obrub podél vozovky : 37+3,2=40,200 [A] 
bus záliv : (31,5-12-1-1)=17,500 [B] 
parkovací místa : 3,1+13,4+2,6+2,6+13,4+2,4+2,5+2,5+13,4+2,6+27+2,7=88,200 [C] 
Celkem: A+B+C=145,900 [D]</t>
  </si>
  <si>
    <t>47</t>
  </si>
  <si>
    <t>15/30/1000  do bet. lože z C20/25nXF3</t>
  </si>
  <si>
    <t>dle PD C.3 : 
nástupní hrana : 12=12,000 [A]</t>
  </si>
  <si>
    <t>48</t>
  </si>
  <si>
    <t>919113</t>
  </si>
  <si>
    <t>ŘEZÁNÍ ASFALTOVÉHO KRYTU VOZOVEK TL DO 150MM</t>
  </si>
  <si>
    <t>dle potřeby např. zarovnání hran : 60=60,000 [A]</t>
  </si>
  <si>
    <t>položka zahrnuje řezání vozovkové vrstvy v předepsané tloušťce, včetně spotřeby vody</t>
  </si>
  <si>
    <t>49</t>
  </si>
  <si>
    <t>931325</t>
  </si>
  <si>
    <t>TĚSNĚNÍ DILATAČ SPAR ASF ZÁLIVKOU MODIFIK PRŮŘ DO 600MM2</t>
  </si>
  <si>
    <t>zalití spáry modifikovanou asf.zálivkou</t>
  </si>
  <si>
    <t>položka zahrnuje dodávku a osazení předepsaného materiálu, očištění ploch spáry před úpravou, očištění okolí spáry po úpravě  
nezahrnuje těsnící profil</t>
  </si>
  <si>
    <t>SO 306</t>
  </si>
  <si>
    <t>Přeložka vodovodu</t>
  </si>
  <si>
    <t>přebytek zeminy pol.č.13273: 116,05*2,0=232,100 [A]</t>
  </si>
  <si>
    <t>vybour. potrubí dle pol.96911 a 96912: 2,2*0,001+68,6*0,002=0,139 [A] 
kamenivo pol.11332: 23,37*2,1=49,077 [B] 
Celkem: A+B=49,216 [C]</t>
  </si>
  <si>
    <t>ztížení prací v blízkosti inž sítí (kabelové i trubní vedení)</t>
  </si>
  <si>
    <t>předpokládaný rozsah ztížených prací a zajištění vedení inž.sítí : 
trubní vedení kanalizace cca 70m, kabelové vedení cca 70m : 
1=1,000 [A]</t>
  </si>
  <si>
    <t>dle PD D.1.3.1-6 : 
vodovod PV1 : 68,6*1,1*0,30=22,638 [A] 
přípojka P1: 2,2*1,1*0,30=0,726 [B] 
Celkem: A+B=23,364 [C]</t>
  </si>
  <si>
    <t>dle PD D.1.3.1-6 : 
vodovod PV1 : 68,6*1,6*0,06=6,586 [A] 
přípojka P1: 2,2*1,6*0,06=0,211 [B] 
Celkem: A+B=6,797 [C]</t>
  </si>
  <si>
    <t>vč. naložení, odvozu a uložení na skládku vč.pažení</t>
  </si>
  <si>
    <t>dle PD D.1.3.1-6 : 
vodovod PV1 : 68,6*1,1*(1,9-0,41)=112,435 [A] 
přípojka P1: 2,2*1,1*(1,9-0,41)=3,606 [B] 
Celkem: A+B=116,041 [C]</t>
  </si>
  <si>
    <t>17481</t>
  </si>
  <si>
    <t>ZÁSYP JAM A RÝH Z NAKUPOVANÝCH MATERIÁLŮ</t>
  </si>
  <si>
    <t>zásyp vhodným materiálem dle ČSN</t>
  </si>
  <si>
    <t>dle PD D.1.3.1-6 : 
vodovod PV1 : 68,6*1,1*(1,9-0,41-0,15-0,4)=70,932 [A] 
přípojka P1: 2,2*1,1*(1,9-0,41-0,15-0,4)=2,275 [B] 
Celkem: A+B=73,207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</si>
  <si>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</si>
  <si>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</si>
  <si>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</si>
  <si>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do zrna max 20mm, zhutněno na min.97% PS</t>
  </si>
  <si>
    <t>dle PD D.1.3.1-6 : 
vodovod PV1 : 68,6*1,1*0,40=30,184 [A] 
přípojka P1: 2,2*1,1*0,40=0,968 [B] 
Celkem: A+B=31,152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</si>
  <si>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</si>
  <si>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dle PD D.1.3.1-6 : 
vodovod PV1 : 68,6*1,1=75,460 [A] 
přípojka P1: 2,2*1,1=2,420 [B] 
Celkem: A+B=77,880 [C]</t>
  </si>
  <si>
    <t>opěrné bloky z C20/25 XA1</t>
  </si>
  <si>
    <t>dle PD D.1.3.1,6 + dle potřeby: 6*0,1+0,5=1,100 [A]</t>
  </si>
  <si>
    <t>dle PD D.1.3.1-6 : 
vodovod PV1 : 68,6*1,1*0,15=11,319 [A] 
přípojka P1: 2,2*1,1*0,15=0,363 [B] 
Celkem: A+B=11,682 [C]</t>
  </si>
  <si>
    <t>dle PD D.1.3.1-6 : 
vodovod PV1 : 68,6*1,6=109,760 [A] 
přípojka P1: 2,2*1,6=3,520 [B] 
Celkem: A+B=113,280 [C]</t>
  </si>
  <si>
    <t>87326</t>
  </si>
  <si>
    <t>POTRUBÍ Z TRUB PLASTOVÝCH TLAKOVÝCH SVAŘOVANÝCH DN DO 80MM</t>
  </si>
  <si>
    <t>prům.40x2,4mm, PE100 SDR11 PN16  
vč. tvarovek - litina, PEHD (kolena, přírub, přírubových kolen, zámkových spojů, elektrospojek, elektro kolen apod.)  na potrubí dle kladečského plánu D.1.3.6</t>
  </si>
  <si>
    <t>dle PD D.1.3.1 - 2 - rekonstrukce domovní přípojky P1 : 2,2=2,200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</si>
  <si>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</si>
  <si>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87327</t>
  </si>
  <si>
    <t>POTRUBÍ Z TRUB PLASTOVÝCH TLAKOVÝCH SVAŘOVANÝCH DN DO 100MM</t>
  </si>
  <si>
    <t>prům.110x10mm, PE100 SDR11 PN16  
vč. tvarovek - litina, PEHD (kolena, přírub, přírubových kolen, zámkových spojů, elektrospojek, elektro kolen apod.)  na potrubí dle kladečského plánu D.1.3.6</t>
  </si>
  <si>
    <t>dle PD D.1.3.1 - 2 - přeložka vodovodu PV1 : 68,6=68,600 [A]</t>
  </si>
  <si>
    <t>875272</t>
  </si>
  <si>
    <t>POTRUBÍ DREN Z TRUB PLAST (I FLEXIBIL) DN DO 100MM DĚROVANÝCH</t>
  </si>
  <si>
    <t>flexibilní drén DN100</t>
  </si>
  <si>
    <t>dle PD D.1.3.5 - drén v rýze : 68,6=68,600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</si>
  <si>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</si>
  <si>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87644</t>
  </si>
  <si>
    <t>CHRÁNIČKY Z TRUB PLASTOVÝCH DN DO 250MM</t>
  </si>
  <si>
    <t>prům.225x13,4, PE 100 (SDR17, PN10) vč.kluzných objímek a těsnících manžet</t>
  </si>
  <si>
    <t>dle PD D.1.3.2-6 : 63,5=63,500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</si>
  <si>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</si>
  <si>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891114</t>
  </si>
  <si>
    <t>ŠOUPÁTKA DN DO 40MM</t>
  </si>
  <si>
    <t>chodníkový uzávěr dle profilu přípojky + připojení pomocí mosazných spojek</t>
  </si>
  <si>
    <t>dle PD C.1.3.5 : 1=1,000 [A]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</si>
  <si>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</si>
  <si>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</si>
  <si>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</si>
  <si>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LT šoupátko s přírubami</t>
  </si>
  <si>
    <t>dle PD D.1.3.6 : 1=1,000 [A]</t>
  </si>
  <si>
    <t>891426</t>
  </si>
  <si>
    <t>HYDRANTY PODZEMNÍ DN 80MM</t>
  </si>
  <si>
    <t>krytí potrubý 1,5m</t>
  </si>
  <si>
    <t>dle PD D.1.3.6 - podzemní hydrant H1 : 1=1,000 [A]</t>
  </si>
  <si>
    <t>891827</t>
  </si>
  <si>
    <t>NAVRTÁVACÍ PASY DN DO 100MM</t>
  </si>
  <si>
    <t>pro PE potrubí prům.110/ 1/1/4"</t>
  </si>
  <si>
    <t>891934</t>
  </si>
  <si>
    <t>ZEMNÍ SOUPRAVY DN DO 200MM S POKLOPEM</t>
  </si>
  <si>
    <t>zemní souprava šoupátková pro DN50-200, teleskopická 1,30-1,80m, krytí potrubí 1,80m s poklopem šoupátkovým tuhým</t>
  </si>
  <si>
    <t>dle potřeby : 1=1,000 [A]</t>
  </si>
  <si>
    <t>899308</t>
  </si>
  <si>
    <t>DOPLŇKY NA POTRUBÍ - SIGNALIZAČ VODIČ</t>
  </si>
  <si>
    <t>dle PD D.1.3.5 : 2,2+68,6=70,800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</si>
  <si>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</si>
  <si>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</si>
  <si>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</si>
  <si>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výstražná fólie z PVC šířky 30cm - modrá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</si>
  <si>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</si>
  <si>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</si>
  <si>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</si>
  <si>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</si>
  <si>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899621</t>
  </si>
  <si>
    <t>TLAKOVÉ ZKOUŠKY POTRUBÍ DN DO 100MM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</si>
  <si>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</si>
  <si>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</si>
  <si>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</si>
  <si>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89972</t>
  </si>
  <si>
    <t>PROPLACH A DEZINFEKCE VODOVODNÍHO POTRUBÍ DN DO 100MM</t>
  </si>
  <si>
    <t>899901</t>
  </si>
  <si>
    <t>PŘEPOJENÍ PŘÍPOJEK</t>
  </si>
  <si>
    <t>Napojení na stávající potrubí PVC110  
vč. přírubových spojů jištěný proti posunu, litina</t>
  </si>
  <si>
    <t>dle PD D.1.3.6 : 2=2,000 [A]</t>
  </si>
  <si>
    <t>položka zahrnuje řez na potrubí, dodání a osazení příslušných tvarovek a armatur</t>
  </si>
  <si>
    <t>96911</t>
  </si>
  <si>
    <t>VYBOURÁNÍ POTRUBÍ DN DO 50MM VODOVODNÍCH</t>
  </si>
  <si>
    <t>vč. odvozu na skládku</t>
  </si>
  <si>
    <t>dle PD D.1.3.2 - domovní přípojka P1 : 2,2=2,200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</si>
  <si>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</si>
  <si>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96912</t>
  </si>
  <si>
    <t>VYBOURÁNÍ POTRUBÍ DN DO 100MM VODOVODNÍCH</t>
  </si>
  <si>
    <t>dle PD D.1.3.2 - stávající vodovodní potrubí : 68,6=68,600 [A]</t>
  </si>
  <si>
    <t>SO 501</t>
  </si>
  <si>
    <t>Přeložka plynu</t>
  </si>
  <si>
    <t>přebytek zeminy pol.č.13173 a 13373: (81,52+8)*2,0=179,040 [A]</t>
  </si>
  <si>
    <t>vybour. potrubí dle pol.96932: 26,4*0,003=0,079 [A] 
kamenivo pol.11332: 5,04*2,1=10,584 [B] 
Celkem: A+B=10,663 [C]</t>
  </si>
  <si>
    <t>předpokládaný rozsah ztížených prací a zajištění vedení inž.sítí : 
trubní vedení kanalizace cca 10m, kabelové vedení cca 10m : 
1=1,000 [A]</t>
  </si>
  <si>
    <t>výchozí revize rekonstruovaného STL plynovodu, vč.elektrorevize</t>
  </si>
  <si>
    <t>dle PD D.1.9.4, 5 :  
zásah do kce vozovky pro montážní jámu : 16,8*1,0*0,30=5,040 [A]</t>
  </si>
  <si>
    <t>dle PD D.1.9.4, 5 :  
zásah do kce vozovky (s přesahem) pro montážní jámu : 16,8*1,25*0,06=1,260 [A]</t>
  </si>
  <si>
    <t>13173</t>
  </si>
  <si>
    <t>HLOUBENÍ JAM ZAPAŽ I NEPAŽ TŘ. I</t>
  </si>
  <si>
    <t>dle PD D.1.9.4, 5 :  
výkopy pro montážní jámu : (4,8+4,2)*3,2*1,1+7,8*3,55*1,8=81,522 [A]</t>
  </si>
  <si>
    <t>13373</t>
  </si>
  <si>
    <t>HLOUBENÍ ŠACHET ZAPAŽ I NEPAŽ TŘ. I</t>
  </si>
  <si>
    <t>ruční výkop - sondy : 2*2*2=8,000 [A]</t>
  </si>
  <si>
    <t>dle PD D.1.9.4, 5, 6 : 
zásyp potrubí - jáma : (4,8+4,2)*3,2*(1,1-0,39)+7,8*3,55*(1,8-0,39)=59,491 [A]</t>
  </si>
  <si>
    <t>štěrkopísek fr. 0-16mm, zhutněno na min.97% PS</t>
  </si>
  <si>
    <t>dle PD D.1.9.4, 5, 6 : 
obsyp potrubí - jáma : (4,8+4,2)*3,2*0,29+7,8*3,55*0,29=16,382 [A]</t>
  </si>
  <si>
    <t>dle PD D.1.9.4, 5 :  
výkopy pro montážní jámu : (4,8+4,2)*3,2+7,8*3,55=56,490 [A]</t>
  </si>
  <si>
    <t>dle PD D.1.9.4, 5, 6 : 
obsyp potrubí - jáma : (4,8+4,2)*3,2*0,10+7,8*3,55*0,10=5,649 [A]</t>
  </si>
  <si>
    <t>dle PD D.1.9.4, 5 :  
obnova kce vozovky pro montážní jámu : 16,8*1,0*0,15=2,520 [A]</t>
  </si>
  <si>
    <t>dle PD D.1.9.4, 5 :  
obnova kce vozovky pro montážní jámu : 16,8*1,25=21,000 [A]</t>
  </si>
  <si>
    <t>potrubí plynovodní z PE vč.opláštění vrstvou z pěnového PE100, SDR 11, dn90, vč.elektrotvarovek (např.kolen) apod. kompletní provedení dle specifikace v PD</t>
  </si>
  <si>
    <t>dle PD D.1.9.4, 5, 6 : 9,5=9,500 [A]</t>
  </si>
  <si>
    <t>87634</t>
  </si>
  <si>
    <t>CHRÁNIČKY Z TRUB PLASTOVÝCH DN DO 200MM</t>
  </si>
  <si>
    <t>ochranná trubka PE dn160mm, vč.distančních objímek, manžet chráničky a zaizolovaných konců dle specifikace v PD</t>
  </si>
  <si>
    <t>dle PD D.1.9.3, 4 : 5,5=5,500 [A]</t>
  </si>
  <si>
    <t>87827</t>
  </si>
  <si>
    <t>NASUNUTÍ PLAST TRUB DN DO 100MM DO CHRÁNIČKY</t>
  </si>
  <si>
    <t>dle PD D.1.9.4 : 5,5=5,500 [A]</t>
  </si>
  <si>
    <t>položka zahrnuje:  
pojízdná sedla (objímky)  
případně předepsané utěsnění konců chráničky  
nezahrnuje dodávku potrubí</t>
  </si>
  <si>
    <t>PE dn 90/32</t>
  </si>
  <si>
    <t>dle PD D.1.9.4 v místě odvětrání mezi stlačením : 2=2,000 [A]</t>
  </si>
  <si>
    <t>PE dn 90/65</t>
  </si>
  <si>
    <t>dle PD D.1.9.4 v místě napojení BAY-PASS : 2=2,000 [A]</t>
  </si>
  <si>
    <t>vodič silový Cu jádrem, 2,50mm2 vč.ukončení vodičů</t>
  </si>
  <si>
    <t>potrubí ve výkopu nové + stávající : 18=18,000 [A]</t>
  </si>
  <si>
    <t>výstražná fólie z PVC šířky 22cm - žlutá</t>
  </si>
  <si>
    <t>899311</t>
  </si>
  <si>
    <t>DOPLŇKY NA PLYN POTRUBÍ DN DO 80MM - PROPOJE</t>
  </si>
  <si>
    <t>potrubí plynovodní z PE vč.opláštění vrstvou z pěnového PE, SDR 11, dn65, vč.elektrotvarovek (např.kolen),vč. zmáčknutí potrubí a opravných objímek - kompletní provedení propojení dočasného potrubí BY-PASS viz.PD v dl.cca 18,6m</t>
  </si>
  <si>
    <t>dle PD D.1.9.4, 5, 6 :   
STL Pe dn63 propoj BY-PASS:  1=1,000 [A]</t>
  </si>
  <si>
    <t>- položka propoje zahrnuje dodávku a montáž propojovacího mezikusu, vypracování technologického postupu a práce s ním spojené, dozor správce potrubí.</t>
  </si>
  <si>
    <t>potrubí dn90, zkouška vzduchem vč. vyčištění potrubí před zkouškou 3x</t>
  </si>
  <si>
    <t>tlaková zkouška plynovodního potrubí: 9,5=9,500 [A]</t>
  </si>
  <si>
    <t>- přísun, montáž, demontáž, odsun zkoušecího čerpadla, napuštění vzduchem, dodání vzduchu pro tlakovou zkoušku, montáž a demontáž dílců pro zabezpečení konce zkoušeného úseku potrubí, montáž a demontáž koncových tvarovek, montáž zaslepovací příruby, zaslepení odboček pro armatury a pro odbočující řady.</t>
  </si>
  <si>
    <t>odpojení a propojení stávajícího potrubí PE dn90 vč.elektrotvarovek, kompletní provedení dle PD</t>
  </si>
  <si>
    <t>dle PD D.1.9.4, 5, 6 : 2=2,000 [A]</t>
  </si>
  <si>
    <t>96932</t>
  </si>
  <si>
    <t>VYBOURÁNÍ POTRUBÍ DN DO 100MM PLYNOVÝCH</t>
  </si>
  <si>
    <t>vč.odvozu na skládku</t>
  </si>
  <si>
    <t>dle D.1.9.4 stávající demontované potrubí PE dn90 : 7,8=7,800 [A] 
obtokové potrubí BAY-PASS PE dn65 : 18,6=18,600 [B] 
Celkem: A+B=26,400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</si>
</sst>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89.25">
      <c r="A14" s="28" t="s">
        <v>40</v>
      </c>
      <c r="E14" s="29" t="s">
        <v>48</v>
      </c>
    </row>
    <row r="15" spans="1:5" ht="12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02">
      <c r="A18" s="28" t="s">
        <v>40</v>
      </c>
      <c r="E18" s="29" t="s">
        <v>54</v>
      </c>
    </row>
    <row r="19" spans="1:5" ht="12.75">
      <c r="A19" s="30" t="s">
        <v>42</v>
      </c>
      <c r="E19" s="31" t="s">
        <v>49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51</v>
      </c>
      <c s="19" t="s">
        <v>55</v>
      </c>
      <c s="24" t="s">
        <v>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63.75">
      <c r="A22" s="28" t="s">
        <v>40</v>
      </c>
      <c r="E22" s="29" t="s">
        <v>57</v>
      </c>
    </row>
    <row r="23" spans="1:5" ht="12.75">
      <c r="A23" s="30" t="s">
        <v>42</v>
      </c>
      <c r="E23" s="31" t="s">
        <v>49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51</v>
      </c>
      <c s="19" t="s">
        <v>58</v>
      </c>
      <c s="24" t="s">
        <v>53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76.5">
      <c r="A26" s="28" t="s">
        <v>40</v>
      </c>
      <c r="E26" s="29" t="s">
        <v>59</v>
      </c>
    </row>
    <row r="27" spans="1:5" ht="12.75">
      <c r="A27" s="30" t="s">
        <v>42</v>
      </c>
      <c r="E27" s="31" t="s">
        <v>49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89.25">
      <c r="A30" s="28" t="s">
        <v>40</v>
      </c>
      <c r="E30" s="29" t="s">
        <v>62</v>
      </c>
    </row>
    <row r="31" spans="1:5" ht="12.75">
      <c r="A31" s="30" t="s">
        <v>42</v>
      </c>
      <c r="E31" s="31" t="s">
        <v>49</v>
      </c>
    </row>
    <row r="32" spans="1:5" ht="12.75">
      <c r="A32" t="s">
        <v>44</v>
      </c>
      <c r="E32" s="29" t="s">
        <v>50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66</v>
      </c>
    </row>
    <row r="35" spans="1:5" ht="12.75">
      <c r="A35" s="30" t="s">
        <v>42</v>
      </c>
      <c r="E35" s="31" t="s">
        <v>49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70</v>
      </c>
    </row>
    <row r="39" spans="1:5" ht="12.75">
      <c r="A39" s="30" t="s">
        <v>42</v>
      </c>
      <c r="E39" s="31" t="s">
        <v>49</v>
      </c>
    </row>
    <row r="40" spans="1:5" ht="63.75">
      <c r="A40" t="s">
        <v>44</v>
      </c>
      <c r="E40" s="29" t="s">
        <v>71</v>
      </c>
    </row>
    <row r="41" spans="1:16" ht="12.75">
      <c r="A41" s="19" t="s">
        <v>35</v>
      </c>
      <c s="23" t="s">
        <v>30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76.5">
      <c r="A42" s="28" t="s">
        <v>40</v>
      </c>
      <c r="E42" s="29" t="s">
        <v>74</v>
      </c>
    </row>
    <row r="43" spans="1:5" ht="12.75">
      <c r="A43" s="30" t="s">
        <v>42</v>
      </c>
      <c r="E43" s="31" t="s">
        <v>49</v>
      </c>
    </row>
    <row r="44" spans="1:5" ht="12.75">
      <c r="A44" t="s">
        <v>44</v>
      </c>
      <c r="E44" s="29" t="s">
        <v>50</v>
      </c>
    </row>
    <row r="45" spans="1:16" ht="12.75">
      <c r="A45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40.25">
      <c r="A46" s="28" t="s">
        <v>40</v>
      </c>
      <c r="E46" s="29" t="s">
        <v>77</v>
      </c>
    </row>
    <row r="47" spans="1:5" ht="12.75">
      <c r="A47" s="30" t="s">
        <v>42</v>
      </c>
      <c r="E47" s="31" t="s">
        <v>49</v>
      </c>
    </row>
    <row r="48" spans="1:5" ht="12.75">
      <c r="A48" t="s">
        <v>44</v>
      </c>
      <c r="E48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0+O8+O21+O70+O83+O92+O137+O150+O155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0+I8+I21+I70+I83+I92+I137+I150+I155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340.12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38.25">
      <c r="A11" s="30" t="s">
        <v>42</v>
      </c>
      <c r="E11" s="31" t="s">
        <v>85</v>
      </c>
    </row>
    <row r="12" spans="1:5" ht="25.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87</v>
      </c>
      <c s="19" t="s">
        <v>52</v>
      </c>
      <c s="24" t="s">
        <v>88</v>
      </c>
      <c s="25" t="s">
        <v>83</v>
      </c>
      <c s="26">
        <v>399.37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89</v>
      </c>
    </row>
    <row r="15" spans="1:5" ht="51">
      <c r="A15" s="30" t="s">
        <v>42</v>
      </c>
      <c r="E15" s="31" t="s">
        <v>90</v>
      </c>
    </row>
    <row r="16" spans="1:5" ht="25.5">
      <c r="A16" t="s">
        <v>44</v>
      </c>
      <c r="E16" s="29" t="s">
        <v>86</v>
      </c>
    </row>
    <row r="17" spans="1:16" ht="12.75">
      <c r="A17" s="19" t="s">
        <v>35</v>
      </c>
      <c s="23" t="s">
        <v>12</v>
      </c>
      <c s="23" t="s">
        <v>87</v>
      </c>
      <c s="19" t="s">
        <v>55</v>
      </c>
      <c s="24" t="s">
        <v>88</v>
      </c>
      <c s="25" t="s">
        <v>83</v>
      </c>
      <c s="26">
        <v>68.03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92</v>
      </c>
    </row>
    <row r="20" spans="1:5" ht="25.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19" t="s">
        <v>35</v>
      </c>
      <c s="23" t="s">
        <v>23</v>
      </c>
      <c s="23" t="s">
        <v>94</v>
      </c>
      <c s="19" t="s">
        <v>37</v>
      </c>
      <c s="24" t="s">
        <v>95</v>
      </c>
      <c s="25" t="s">
        <v>96</v>
      </c>
      <c s="26">
        <v>21.2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97</v>
      </c>
    </row>
    <row r="24" spans="1:5" ht="25.5">
      <c r="A24" s="30" t="s">
        <v>42</v>
      </c>
      <c r="E24" s="31" t="s">
        <v>98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100</v>
      </c>
      <c s="19" t="s">
        <v>37</v>
      </c>
      <c s="24" t="s">
        <v>101</v>
      </c>
      <c s="25" t="s">
        <v>96</v>
      </c>
      <c s="26">
        <v>160.59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102</v>
      </c>
    </row>
    <row r="28" spans="1:5" ht="102">
      <c r="A28" s="30" t="s">
        <v>42</v>
      </c>
      <c r="E28" s="31" t="s">
        <v>103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96</v>
      </c>
      <c s="26">
        <v>27.21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106</v>
      </c>
    </row>
    <row r="32" spans="1:5" ht="63.75">
      <c r="A32" s="30" t="s">
        <v>42</v>
      </c>
      <c r="E32" s="31" t="s">
        <v>107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63</v>
      </c>
      <c s="23" t="s">
        <v>108</v>
      </c>
      <c s="19" t="s">
        <v>37</v>
      </c>
      <c s="24" t="s">
        <v>109</v>
      </c>
      <c s="25" t="s">
        <v>110</v>
      </c>
      <c s="26">
        <v>157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111</v>
      </c>
    </row>
    <row r="36" spans="1:5" ht="51">
      <c r="A36" s="30" t="s">
        <v>42</v>
      </c>
      <c r="E36" s="31" t="s">
        <v>112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67</v>
      </c>
      <c s="23" t="s">
        <v>113</v>
      </c>
      <c s="19" t="s">
        <v>37</v>
      </c>
      <c s="24" t="s">
        <v>114</v>
      </c>
      <c s="25" t="s">
        <v>96</v>
      </c>
      <c s="26">
        <v>9.07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115</v>
      </c>
    </row>
    <row r="40" spans="1:5" ht="63.75">
      <c r="A40" s="30" t="s">
        <v>42</v>
      </c>
      <c r="E40" s="31" t="s">
        <v>116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117</v>
      </c>
      <c s="19" t="s">
        <v>37</v>
      </c>
      <c s="24" t="s">
        <v>118</v>
      </c>
      <c s="25" t="s">
        <v>110</v>
      </c>
      <c s="26">
        <v>31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119</v>
      </c>
    </row>
    <row r="44" spans="1:5" ht="25.5">
      <c r="A44" s="30" t="s">
        <v>42</v>
      </c>
      <c r="E44" s="31" t="s">
        <v>120</v>
      </c>
    </row>
    <row r="45" spans="1:5" ht="25.5">
      <c r="A45" t="s">
        <v>44</v>
      </c>
      <c r="E45" s="29" t="s">
        <v>121</v>
      </c>
    </row>
    <row r="46" spans="1:16" ht="12.75">
      <c r="A46" s="19" t="s">
        <v>35</v>
      </c>
      <c s="23" t="s">
        <v>32</v>
      </c>
      <c s="23" t="s">
        <v>122</v>
      </c>
      <c s="19" t="s">
        <v>37</v>
      </c>
      <c s="24" t="s">
        <v>123</v>
      </c>
      <c s="25" t="s">
        <v>96</v>
      </c>
      <c s="26">
        <v>167.86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124</v>
      </c>
    </row>
    <row r="48" spans="1:5" ht="114.75">
      <c r="A48" s="30" t="s">
        <v>42</v>
      </c>
      <c r="E48" s="31" t="s">
        <v>125</v>
      </c>
    </row>
    <row r="49" spans="1:5" ht="369.75">
      <c r="A49" t="s">
        <v>44</v>
      </c>
      <c r="E49" s="29" t="s">
        <v>126</v>
      </c>
    </row>
    <row r="50" spans="1:16" ht="12.75">
      <c r="A50" s="19" t="s">
        <v>35</v>
      </c>
      <c s="23" t="s">
        <v>127</v>
      </c>
      <c s="23" t="s">
        <v>128</v>
      </c>
      <c s="19" t="s">
        <v>37</v>
      </c>
      <c s="24" t="s">
        <v>129</v>
      </c>
      <c s="25" t="s">
        <v>96</v>
      </c>
      <c s="26">
        <v>2.2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124</v>
      </c>
    </row>
    <row r="52" spans="1:5" ht="12.75">
      <c r="A52" s="30" t="s">
        <v>42</v>
      </c>
      <c r="E52" s="31" t="s">
        <v>130</v>
      </c>
    </row>
    <row r="53" spans="1:5" ht="318.75">
      <c r="A53" t="s">
        <v>44</v>
      </c>
      <c r="E53" s="29" t="s">
        <v>131</v>
      </c>
    </row>
    <row r="54" spans="1:16" ht="12.75">
      <c r="A54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135</v>
      </c>
      <c s="26">
        <v>442.2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63.75">
      <c r="A56" s="30" t="s">
        <v>42</v>
      </c>
      <c r="E56" s="31" t="s">
        <v>136</v>
      </c>
    </row>
    <row r="57" spans="1:5" ht="25.5">
      <c r="A57" t="s">
        <v>44</v>
      </c>
      <c r="E57" s="29" t="s">
        <v>137</v>
      </c>
    </row>
    <row r="58" spans="1:16" ht="12.75">
      <c r="A58" s="19" t="s">
        <v>35</v>
      </c>
      <c s="23" t="s">
        <v>138</v>
      </c>
      <c s="23" t="s">
        <v>139</v>
      </c>
      <c s="19" t="s">
        <v>37</v>
      </c>
      <c s="24" t="s">
        <v>140</v>
      </c>
      <c s="25" t="s">
        <v>135</v>
      </c>
      <c s="26">
        <v>188.5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141</v>
      </c>
    </row>
    <row r="60" spans="1:5" ht="12.75">
      <c r="A60" s="30" t="s">
        <v>42</v>
      </c>
      <c r="E60" s="31" t="s">
        <v>142</v>
      </c>
    </row>
    <row r="61" spans="1:5" ht="38.25">
      <c r="A61" t="s">
        <v>44</v>
      </c>
      <c r="E61" s="29" t="s">
        <v>143</v>
      </c>
    </row>
    <row r="62" spans="1:16" ht="12.75">
      <c r="A62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135</v>
      </c>
      <c s="26">
        <v>188.5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142</v>
      </c>
    </row>
    <row r="65" spans="1:5" ht="25.5">
      <c r="A65" t="s">
        <v>44</v>
      </c>
      <c r="E65" s="29" t="s">
        <v>147</v>
      </c>
    </row>
    <row r="66" spans="1:16" ht="12.75">
      <c r="A66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96</v>
      </c>
      <c s="26">
        <v>3.77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151</v>
      </c>
    </row>
    <row r="69" spans="1:5" ht="38.25">
      <c r="A69" t="s">
        <v>44</v>
      </c>
      <c r="E69" s="29" t="s">
        <v>152</v>
      </c>
    </row>
    <row r="70" spans="1:18" ht="12.75" customHeight="1">
      <c r="A70" s="5" t="s">
        <v>33</v>
      </c>
      <c s="5"/>
      <c s="35" t="s">
        <v>13</v>
      </c>
      <c s="5"/>
      <c s="21" t="s">
        <v>153</v>
      </c>
      <c s="5"/>
      <c s="5"/>
      <c s="5"/>
      <c s="36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96</v>
      </c>
      <c s="26">
        <v>139.18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38.25">
      <c r="A72" s="28" t="s">
        <v>40</v>
      </c>
      <c r="E72" s="29" t="s">
        <v>157</v>
      </c>
    </row>
    <row r="73" spans="1:5" ht="76.5">
      <c r="A73" s="30" t="s">
        <v>42</v>
      </c>
      <c r="E73" s="31" t="s">
        <v>158</v>
      </c>
    </row>
    <row r="74" spans="1:5" ht="38.25">
      <c r="A74" t="s">
        <v>44</v>
      </c>
      <c r="E74" s="29" t="s">
        <v>159</v>
      </c>
    </row>
    <row r="75" spans="1:16" ht="12.75">
      <c r="A75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135</v>
      </c>
      <c s="26">
        <v>442.2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51">
      <c r="A76" s="28" t="s">
        <v>40</v>
      </c>
      <c r="E76" s="29" t="s">
        <v>163</v>
      </c>
    </row>
    <row r="77" spans="1:5" ht="63.75">
      <c r="A77" s="30" t="s">
        <v>42</v>
      </c>
      <c r="E77" s="31" t="s">
        <v>164</v>
      </c>
    </row>
    <row r="78" spans="1:5" ht="102">
      <c r="A78" t="s">
        <v>44</v>
      </c>
      <c r="E78" s="29" t="s">
        <v>165</v>
      </c>
    </row>
    <row r="79" spans="1:16" ht="12.75">
      <c r="A79" s="19" t="s">
        <v>35</v>
      </c>
      <c s="23" t="s">
        <v>166</v>
      </c>
      <c s="23" t="s">
        <v>167</v>
      </c>
      <c s="19" t="s">
        <v>37</v>
      </c>
      <c s="24" t="s">
        <v>168</v>
      </c>
      <c s="25" t="s">
        <v>135</v>
      </c>
      <c s="26">
        <v>23.9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169</v>
      </c>
    </row>
    <row r="82" spans="1:5" ht="102">
      <c r="A82" t="s">
        <v>44</v>
      </c>
      <c r="E82" s="29" t="s">
        <v>165</v>
      </c>
    </row>
    <row r="83" spans="1:18" ht="12.75" customHeight="1">
      <c r="A83" s="5" t="s">
        <v>33</v>
      </c>
      <c s="5"/>
      <c s="35" t="s">
        <v>23</v>
      </c>
      <c s="5"/>
      <c s="21" t="s">
        <v>170</v>
      </c>
      <c s="5"/>
      <c s="5"/>
      <c s="5"/>
      <c s="36">
        <f>0+Q83</f>
      </c>
      <c r="O83">
        <f>0+R83</f>
      </c>
      <c r="Q83">
        <f>0+I84+I88</f>
      </c>
      <c>
        <f>0+O84+O88</f>
      </c>
    </row>
    <row r="84" spans="1:16" ht="12.75">
      <c r="A84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96</v>
      </c>
      <c s="26">
        <v>2.2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174</v>
      </c>
    </row>
    <row r="86" spans="1:5" ht="12.75">
      <c r="A86" s="30" t="s">
        <v>42</v>
      </c>
      <c r="E86" s="31" t="s">
        <v>175</v>
      </c>
    </row>
    <row r="87" spans="1:5" ht="369.75">
      <c r="A87" t="s">
        <v>44</v>
      </c>
      <c r="E87" s="29" t="s">
        <v>176</v>
      </c>
    </row>
    <row r="88" spans="1:16" ht="12.75">
      <c r="A88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96</v>
      </c>
      <c s="26">
        <v>23.9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180</v>
      </c>
    </row>
    <row r="90" spans="1:5" ht="12.75">
      <c r="A90" s="30" t="s">
        <v>42</v>
      </c>
      <c r="E90" s="31" t="s">
        <v>181</v>
      </c>
    </row>
    <row r="91" spans="1:5" ht="38.25">
      <c r="A91" t="s">
        <v>44</v>
      </c>
      <c r="E91" s="29" t="s">
        <v>159</v>
      </c>
    </row>
    <row r="92" spans="1:18" ht="12.75" customHeight="1">
      <c r="A92" s="5" t="s">
        <v>33</v>
      </c>
      <c s="5"/>
      <c s="35" t="s">
        <v>25</v>
      </c>
      <c s="5"/>
      <c s="21" t="s">
        <v>182</v>
      </c>
      <c s="5"/>
      <c s="5"/>
      <c s="5"/>
      <c s="36">
        <f>0+Q92</f>
      </c>
      <c r="O92">
        <f>0+R92</f>
      </c>
      <c r="Q92">
        <f>0+I93+I97+I101+I105+I109+I113+I117+I121+I125+I129+I133</f>
      </c>
      <c>
        <f>0+O93+O97+O101+O105+O109+O113+O117+O121+O125+O129+O133</f>
      </c>
    </row>
    <row r="93" spans="1:16" ht="12.75">
      <c r="A93" s="19" t="s">
        <v>35</v>
      </c>
      <c s="23" t="s">
        <v>183</v>
      </c>
      <c s="23" t="s">
        <v>184</v>
      </c>
      <c s="19" t="s">
        <v>52</v>
      </c>
      <c s="24" t="s">
        <v>185</v>
      </c>
      <c s="25" t="s">
        <v>96</v>
      </c>
      <c s="26">
        <v>128.71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186</v>
      </c>
    </row>
    <row r="95" spans="1:5" ht="102">
      <c r="A95" s="30" t="s">
        <v>42</v>
      </c>
      <c r="E95" s="31" t="s">
        <v>187</v>
      </c>
    </row>
    <row r="96" spans="1:5" ht="51">
      <c r="A96" t="s">
        <v>44</v>
      </c>
      <c r="E96" s="29" t="s">
        <v>188</v>
      </c>
    </row>
    <row r="97" spans="1:16" ht="12.75">
      <c r="A97" s="19" t="s">
        <v>35</v>
      </c>
      <c s="23" t="s">
        <v>189</v>
      </c>
      <c s="23" t="s">
        <v>184</v>
      </c>
      <c s="19" t="s">
        <v>55</v>
      </c>
      <c s="24" t="s">
        <v>185</v>
      </c>
      <c s="25" t="s">
        <v>96</v>
      </c>
      <c s="26">
        <v>139.18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190</v>
      </c>
    </row>
    <row r="99" spans="1:5" ht="76.5">
      <c r="A99" s="30" t="s">
        <v>42</v>
      </c>
      <c r="E99" s="31" t="s">
        <v>158</v>
      </c>
    </row>
    <row r="100" spans="1:5" ht="51">
      <c r="A100" t="s">
        <v>44</v>
      </c>
      <c r="E100" s="29" t="s">
        <v>188</v>
      </c>
    </row>
    <row r="101" spans="1:16" ht="12.75">
      <c r="A101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135</v>
      </c>
      <c s="26">
        <v>115.2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194</v>
      </c>
    </row>
    <row r="103" spans="1:5" ht="38.25">
      <c r="A103" s="30" t="s">
        <v>42</v>
      </c>
      <c r="E103" s="31" t="s">
        <v>195</v>
      </c>
    </row>
    <row r="104" spans="1:5" ht="51">
      <c r="A104" t="s">
        <v>44</v>
      </c>
      <c r="E104" s="29" t="s">
        <v>196</v>
      </c>
    </row>
    <row r="105" spans="1:16" ht="12.75">
      <c r="A105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135</v>
      </c>
      <c s="26">
        <v>115.2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200</v>
      </c>
    </row>
    <row r="107" spans="1:5" ht="38.25">
      <c r="A107" s="30" t="s">
        <v>42</v>
      </c>
      <c r="E107" s="31" t="s">
        <v>195</v>
      </c>
    </row>
    <row r="108" spans="1:5" ht="140.25">
      <c r="A108" t="s">
        <v>44</v>
      </c>
      <c r="E108" s="29" t="s">
        <v>201</v>
      </c>
    </row>
    <row r="109" spans="1:16" ht="12.75">
      <c r="A109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135</v>
      </c>
      <c s="26">
        <v>115.2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205</v>
      </c>
    </row>
    <row r="111" spans="1:5" ht="38.25">
      <c r="A111" s="30" t="s">
        <v>42</v>
      </c>
      <c r="E111" s="31" t="s">
        <v>195</v>
      </c>
    </row>
    <row r="112" spans="1:5" ht="140.25">
      <c r="A112" t="s">
        <v>44</v>
      </c>
      <c r="E112" s="29" t="s">
        <v>201</v>
      </c>
    </row>
    <row r="113" spans="1:16" ht="12.75">
      <c r="A113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135</v>
      </c>
      <c s="26">
        <v>244.12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209</v>
      </c>
    </row>
    <row r="115" spans="1:5" ht="51">
      <c r="A115" s="30" t="s">
        <v>42</v>
      </c>
      <c r="E115" s="31" t="s">
        <v>210</v>
      </c>
    </row>
    <row r="116" spans="1:5" ht="153">
      <c r="A116" t="s">
        <v>44</v>
      </c>
      <c r="E116" s="29" t="s">
        <v>211</v>
      </c>
    </row>
    <row r="117" spans="1:16" ht="12.75">
      <c r="A117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135</v>
      </c>
      <c s="26">
        <v>135.7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215</v>
      </c>
    </row>
    <row r="119" spans="1:5" ht="25.5">
      <c r="A119" s="30" t="s">
        <v>42</v>
      </c>
      <c r="E119" s="31" t="s">
        <v>216</v>
      </c>
    </row>
    <row r="120" spans="1:5" ht="153">
      <c r="A120" t="s">
        <v>44</v>
      </c>
      <c r="E120" s="29" t="s">
        <v>211</v>
      </c>
    </row>
    <row r="121" spans="1:16" ht="12.75">
      <c r="A121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135</v>
      </c>
      <c s="26">
        <v>4.8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220</v>
      </c>
    </row>
    <row r="123" spans="1:5" ht="25.5">
      <c r="A123" s="30" t="s">
        <v>42</v>
      </c>
      <c r="E123" s="31" t="s">
        <v>221</v>
      </c>
    </row>
    <row r="124" spans="1:5" ht="153">
      <c r="A124" t="s">
        <v>44</v>
      </c>
      <c r="E124" s="29" t="s">
        <v>211</v>
      </c>
    </row>
    <row r="125" spans="1:16" ht="25.5">
      <c r="A125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135</v>
      </c>
      <c s="26">
        <v>3.18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225</v>
      </c>
    </row>
    <row r="127" spans="1:5" ht="25.5">
      <c r="A127" s="30" t="s">
        <v>42</v>
      </c>
      <c r="E127" s="31" t="s">
        <v>226</v>
      </c>
    </row>
    <row r="128" spans="1:5" ht="153">
      <c r="A128" t="s">
        <v>44</v>
      </c>
      <c r="E128" s="29" t="s">
        <v>211</v>
      </c>
    </row>
    <row r="129" spans="1:16" ht="25.5">
      <c r="A129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135</v>
      </c>
      <c s="26">
        <v>7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230</v>
      </c>
    </row>
    <row r="131" spans="1:5" ht="25.5">
      <c r="A131" s="30" t="s">
        <v>42</v>
      </c>
      <c r="E131" s="31" t="s">
        <v>231</v>
      </c>
    </row>
    <row r="132" spans="1:5" ht="153">
      <c r="A132" t="s">
        <v>44</v>
      </c>
      <c r="E132" s="29" t="s">
        <v>211</v>
      </c>
    </row>
    <row r="133" spans="1:16" ht="12.75">
      <c r="A133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135</v>
      </c>
      <c s="26">
        <v>40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235</v>
      </c>
    </row>
    <row r="135" spans="1:5" ht="12.75">
      <c r="A135" s="30" t="s">
        <v>42</v>
      </c>
      <c r="E135" s="31" t="s">
        <v>236</v>
      </c>
    </row>
    <row r="136" spans="1:5" ht="89.25">
      <c r="A136" t="s">
        <v>44</v>
      </c>
      <c r="E136" s="29" t="s">
        <v>237</v>
      </c>
    </row>
    <row r="137" spans="1:18" ht="12.75" customHeight="1">
      <c r="A137" s="5" t="s">
        <v>33</v>
      </c>
      <c s="5"/>
      <c s="35" t="s">
        <v>63</v>
      </c>
      <c s="5"/>
      <c s="21" t="s">
        <v>238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135</v>
      </c>
      <c s="26">
        <v>98.05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242</v>
      </c>
    </row>
    <row r="140" spans="1:5" ht="25.5">
      <c r="A140" s="30" t="s">
        <v>42</v>
      </c>
      <c r="E140" s="31" t="s">
        <v>243</v>
      </c>
    </row>
    <row r="141" spans="1:5" ht="191.25">
      <c r="A141" t="s">
        <v>44</v>
      </c>
      <c r="E141" s="29" t="s">
        <v>244</v>
      </c>
    </row>
    <row r="142" spans="1:16" ht="12.75">
      <c r="A142" s="19" t="s">
        <v>35</v>
      </c>
      <c s="23" t="s">
        <v>245</v>
      </c>
      <c s="23" t="s">
        <v>246</v>
      </c>
      <c s="19" t="s">
        <v>247</v>
      </c>
      <c s="24" t="s">
        <v>248</v>
      </c>
      <c s="25" t="s">
        <v>249</v>
      </c>
      <c s="26">
        <v>32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250</v>
      </c>
    </row>
    <row r="144" spans="1:5" ht="12.75">
      <c r="A144" s="30" t="s">
        <v>42</v>
      </c>
      <c r="E144" s="31" t="s">
        <v>251</v>
      </c>
    </row>
    <row r="145" spans="1:5" ht="153">
      <c r="A145" t="s">
        <v>44</v>
      </c>
      <c r="E145" s="29" t="s">
        <v>252</v>
      </c>
    </row>
    <row r="146" spans="1:16" ht="12.75">
      <c r="A146" s="19" t="s">
        <v>35</v>
      </c>
      <c s="23" t="s">
        <v>253</v>
      </c>
      <c s="23" t="s">
        <v>254</v>
      </c>
      <c s="19" t="s">
        <v>247</v>
      </c>
      <c s="24" t="s">
        <v>255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14.75">
      <c r="A147" s="28" t="s">
        <v>40</v>
      </c>
      <c r="E147" s="29" t="s">
        <v>256</v>
      </c>
    </row>
    <row r="148" spans="1:5" ht="12.75">
      <c r="A148" s="30" t="s">
        <v>42</v>
      </c>
      <c r="E148" s="31" t="s">
        <v>257</v>
      </c>
    </row>
    <row r="149" spans="1:5" ht="89.25">
      <c r="A149" t="s">
        <v>44</v>
      </c>
      <c r="E149" s="29" t="s">
        <v>258</v>
      </c>
    </row>
    <row r="150" spans="1:18" ht="12.75" customHeight="1">
      <c r="A150" s="5" t="s">
        <v>33</v>
      </c>
      <c s="5"/>
      <c s="35" t="s">
        <v>67</v>
      </c>
      <c s="5"/>
      <c s="21" t="s">
        <v>259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249</v>
      </c>
      <c s="26">
        <v>20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37</v>
      </c>
    </row>
    <row r="153" spans="1:5" ht="12.75">
      <c r="A153" s="30" t="s">
        <v>42</v>
      </c>
      <c r="E153" s="31" t="s">
        <v>263</v>
      </c>
    </row>
    <row r="154" spans="1:5" ht="25.5">
      <c r="A154" t="s">
        <v>44</v>
      </c>
      <c r="E154" s="29" t="s">
        <v>264</v>
      </c>
    </row>
    <row r="155" spans="1:18" ht="12.75" customHeight="1">
      <c r="A155" s="5" t="s">
        <v>33</v>
      </c>
      <c s="5"/>
      <c s="35" t="s">
        <v>30</v>
      </c>
      <c s="5"/>
      <c s="21" t="s">
        <v>265</v>
      </c>
      <c s="5"/>
      <c s="5"/>
      <c s="5"/>
      <c s="36">
        <f>0+Q155</f>
      </c>
      <c r="O155">
        <f>0+R155</f>
      </c>
      <c r="Q155">
        <f>0+I156+I160+I164+I168+I172+I176+I180+I184+I188+I192+I196+I200+I204+I208</f>
      </c>
      <c>
        <f>0+O156+O160+O164+O168+O172+O176+O180+O184+O188+O192+O196+O200+O204+O208</f>
      </c>
    </row>
    <row r="156" spans="1:16" ht="12.75">
      <c r="A156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249</v>
      </c>
      <c s="26">
        <v>2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269</v>
      </c>
    </row>
    <row r="158" spans="1:5" ht="12.75">
      <c r="A158" s="30" t="s">
        <v>42</v>
      </c>
      <c r="E158" s="31" t="s">
        <v>270</v>
      </c>
    </row>
    <row r="159" spans="1:5" ht="63.75">
      <c r="A159" t="s">
        <v>44</v>
      </c>
      <c r="E159" s="29" t="s">
        <v>271</v>
      </c>
    </row>
    <row r="160" spans="1:16" ht="12.75">
      <c r="A160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249</v>
      </c>
      <c s="26">
        <v>6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275</v>
      </c>
    </row>
    <row r="162" spans="1:5" ht="51">
      <c r="A162" s="30" t="s">
        <v>42</v>
      </c>
      <c r="E162" s="31" t="s">
        <v>276</v>
      </c>
    </row>
    <row r="163" spans="1:5" ht="25.5">
      <c r="A163" t="s">
        <v>44</v>
      </c>
      <c r="E163" s="29" t="s">
        <v>277</v>
      </c>
    </row>
    <row r="164" spans="1:16" ht="25.5">
      <c r="A164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249</v>
      </c>
      <c s="26">
        <v>12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25.5">
      <c r="A165" s="28" t="s">
        <v>40</v>
      </c>
      <c r="E165" s="29" t="s">
        <v>281</v>
      </c>
    </row>
    <row r="166" spans="1:5" ht="89.25">
      <c r="A166" s="30" t="s">
        <v>42</v>
      </c>
      <c r="E166" s="31" t="s">
        <v>282</v>
      </c>
    </row>
    <row r="167" spans="1:5" ht="25.5">
      <c r="A167" t="s">
        <v>44</v>
      </c>
      <c r="E167" s="29" t="s">
        <v>283</v>
      </c>
    </row>
    <row r="168" spans="1:16" ht="25.5">
      <c r="A168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249</v>
      </c>
      <c s="26">
        <v>11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287</v>
      </c>
    </row>
    <row r="170" spans="1:5" ht="12.75">
      <c r="A170" s="30" t="s">
        <v>42</v>
      </c>
      <c r="E170" s="31" t="s">
        <v>288</v>
      </c>
    </row>
    <row r="171" spans="1:5" ht="25.5">
      <c r="A171" t="s">
        <v>44</v>
      </c>
      <c r="E171" s="29" t="s">
        <v>289</v>
      </c>
    </row>
    <row r="172" spans="1:16" ht="12.75">
      <c r="A172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249</v>
      </c>
      <c s="26">
        <v>6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275</v>
      </c>
    </row>
    <row r="174" spans="1:5" ht="12.75">
      <c r="A174" s="30" t="s">
        <v>42</v>
      </c>
      <c r="E174" s="31" t="s">
        <v>293</v>
      </c>
    </row>
    <row r="175" spans="1:5" ht="25.5">
      <c r="A175" t="s">
        <v>44</v>
      </c>
      <c r="E175" s="29" t="s">
        <v>277</v>
      </c>
    </row>
    <row r="176" spans="1:16" ht="25.5">
      <c r="A176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135</v>
      </c>
      <c s="26">
        <v>14.15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297</v>
      </c>
    </row>
    <row r="178" spans="1:5" ht="38.25">
      <c r="A178" s="30" t="s">
        <v>42</v>
      </c>
      <c r="E178" s="31" t="s">
        <v>298</v>
      </c>
    </row>
    <row r="179" spans="1:5" ht="38.25">
      <c r="A179" t="s">
        <v>44</v>
      </c>
      <c r="E179" s="29" t="s">
        <v>299</v>
      </c>
    </row>
    <row r="180" spans="1:16" ht="25.5">
      <c r="A180" s="19" t="s">
        <v>35</v>
      </c>
      <c s="23" t="s">
        <v>300</v>
      </c>
      <c s="23" t="s">
        <v>301</v>
      </c>
      <c s="19" t="s">
        <v>52</v>
      </c>
      <c s="24" t="s">
        <v>302</v>
      </c>
      <c s="25" t="s">
        <v>135</v>
      </c>
      <c s="26">
        <v>1.5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303</v>
      </c>
    </row>
    <row r="182" spans="1:5" ht="12.75">
      <c r="A182" s="30" t="s">
        <v>42</v>
      </c>
      <c r="E182" s="31" t="s">
        <v>304</v>
      </c>
    </row>
    <row r="183" spans="1:5" ht="38.25">
      <c r="A183" t="s">
        <v>44</v>
      </c>
      <c r="E183" s="29" t="s">
        <v>299</v>
      </c>
    </row>
    <row r="184" spans="1:16" ht="25.5">
      <c r="A184" s="19" t="s">
        <v>35</v>
      </c>
      <c s="23" t="s">
        <v>305</v>
      </c>
      <c s="23" t="s">
        <v>301</v>
      </c>
      <c s="19" t="s">
        <v>55</v>
      </c>
      <c s="24" t="s">
        <v>302</v>
      </c>
      <c s="25" t="s">
        <v>135</v>
      </c>
      <c s="26">
        <v>12.65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306</v>
      </c>
    </row>
    <row r="186" spans="1:5" ht="12.75">
      <c r="A186" s="30" t="s">
        <v>42</v>
      </c>
      <c r="E186" s="31" t="s">
        <v>307</v>
      </c>
    </row>
    <row r="187" spans="1:5" ht="38.25">
      <c r="A187" t="s">
        <v>44</v>
      </c>
      <c r="E187" s="29" t="s">
        <v>299</v>
      </c>
    </row>
    <row r="188" spans="1:16" ht="12.75">
      <c r="A188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110</v>
      </c>
      <c s="26">
        <v>50.3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311</v>
      </c>
    </row>
    <row r="190" spans="1:5" ht="25.5">
      <c r="A190" s="30" t="s">
        <v>42</v>
      </c>
      <c r="E190" s="31" t="s">
        <v>312</v>
      </c>
    </row>
    <row r="191" spans="1:5" ht="51">
      <c r="A191" t="s">
        <v>44</v>
      </c>
      <c r="E191" s="29" t="s">
        <v>313</v>
      </c>
    </row>
    <row r="192" spans="1:16" ht="12.75">
      <c r="A192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110</v>
      </c>
      <c s="26">
        <v>15.6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317</v>
      </c>
    </row>
    <row r="194" spans="1:5" ht="12.75">
      <c r="A194" s="30" t="s">
        <v>42</v>
      </c>
      <c r="E194" s="31" t="s">
        <v>318</v>
      </c>
    </row>
    <row r="195" spans="1:5" ht="51">
      <c r="A195" t="s">
        <v>44</v>
      </c>
      <c r="E195" s="29" t="s">
        <v>313</v>
      </c>
    </row>
    <row r="196" spans="1:16" ht="12.75">
      <c r="A196" s="19" t="s">
        <v>35</v>
      </c>
      <c s="23" t="s">
        <v>319</v>
      </c>
      <c s="23" t="s">
        <v>320</v>
      </c>
      <c s="19" t="s">
        <v>52</v>
      </c>
      <c s="24" t="s">
        <v>321</v>
      </c>
      <c s="25" t="s">
        <v>110</v>
      </c>
      <c s="26">
        <v>145.9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322</v>
      </c>
    </row>
    <row r="198" spans="1:5" ht="76.5">
      <c r="A198" s="30" t="s">
        <v>42</v>
      </c>
      <c r="E198" s="31" t="s">
        <v>323</v>
      </c>
    </row>
    <row r="199" spans="1:5" ht="51">
      <c r="A199" t="s">
        <v>44</v>
      </c>
      <c r="E199" s="29" t="s">
        <v>313</v>
      </c>
    </row>
    <row r="200" spans="1:16" ht="12.75">
      <c r="A200" s="19" t="s">
        <v>35</v>
      </c>
      <c s="23" t="s">
        <v>324</v>
      </c>
      <c s="23" t="s">
        <v>320</v>
      </c>
      <c s="19" t="s">
        <v>55</v>
      </c>
      <c s="24" t="s">
        <v>321</v>
      </c>
      <c s="25" t="s">
        <v>110</v>
      </c>
      <c s="26">
        <v>12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325</v>
      </c>
    </row>
    <row r="202" spans="1:5" ht="25.5">
      <c r="A202" s="30" t="s">
        <v>42</v>
      </c>
      <c r="E202" s="31" t="s">
        <v>326</v>
      </c>
    </row>
    <row r="203" spans="1:5" ht="51">
      <c r="A203" t="s">
        <v>44</v>
      </c>
      <c r="E203" s="29" t="s">
        <v>313</v>
      </c>
    </row>
    <row r="204" spans="1:16" ht="12.75">
      <c r="A204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110</v>
      </c>
      <c s="26">
        <v>60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37</v>
      </c>
    </row>
    <row r="206" spans="1:5" ht="12.75">
      <c r="A206" s="30" t="s">
        <v>42</v>
      </c>
      <c r="E206" s="31" t="s">
        <v>330</v>
      </c>
    </row>
    <row r="207" spans="1:5" ht="25.5">
      <c r="A207" t="s">
        <v>44</v>
      </c>
      <c r="E207" s="29" t="s">
        <v>331</v>
      </c>
    </row>
    <row r="208" spans="1:16" ht="12.75">
      <c r="A208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110</v>
      </c>
      <c s="26">
        <v>31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335</v>
      </c>
    </row>
    <row r="210" spans="1:5" ht="25.5">
      <c r="A210" s="30" t="s">
        <v>42</v>
      </c>
      <c r="E210" s="31" t="s">
        <v>120</v>
      </c>
    </row>
    <row r="211" spans="1:5" ht="38.25">
      <c r="A211" t="s">
        <v>44</v>
      </c>
      <c r="E211" s="29" t="s">
        <v>336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0+O8+O21+O46+O55+O68+O137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337</v>
      </c>
      <c s="32">
        <f>0+I8+I21+I46+I55+I68+I137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337</v>
      </c>
      <c s="5"/>
      <c s="14" t="s">
        <v>338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232.1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12.75">
      <c r="A11" s="30" t="s">
        <v>42</v>
      </c>
      <c r="E11" s="31" t="s">
        <v>339</v>
      </c>
    </row>
    <row r="12" spans="1:5" ht="25.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87</v>
      </c>
      <c s="19" t="s">
        <v>37</v>
      </c>
      <c s="24" t="s">
        <v>88</v>
      </c>
      <c s="25" t="s">
        <v>83</v>
      </c>
      <c s="26">
        <v>49.22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89</v>
      </c>
    </row>
    <row r="15" spans="1:5" ht="38.25">
      <c r="A15" s="30" t="s">
        <v>42</v>
      </c>
      <c r="E15" s="31" t="s">
        <v>340</v>
      </c>
    </row>
    <row r="16" spans="1:5" ht="25.5">
      <c r="A16" t="s">
        <v>44</v>
      </c>
      <c r="E16" s="29" t="s">
        <v>86</v>
      </c>
    </row>
    <row r="17" spans="1:16" ht="12.75">
      <c r="A17" s="19" t="s">
        <v>35</v>
      </c>
      <c s="23" t="s">
        <v>12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341</v>
      </c>
    </row>
    <row r="19" spans="1:5" ht="38.25">
      <c r="A19" s="30" t="s">
        <v>42</v>
      </c>
      <c r="E19" s="31" t="s">
        <v>342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25.5">
      <c r="A22" s="19" t="s">
        <v>35</v>
      </c>
      <c s="23" t="s">
        <v>23</v>
      </c>
      <c s="23" t="s">
        <v>100</v>
      </c>
      <c s="19" t="s">
        <v>37</v>
      </c>
      <c s="24" t="s">
        <v>101</v>
      </c>
      <c s="25" t="s">
        <v>96</v>
      </c>
      <c s="26">
        <v>23.37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102</v>
      </c>
    </row>
    <row r="24" spans="1:5" ht="51">
      <c r="A24" s="30" t="s">
        <v>42</v>
      </c>
      <c r="E24" s="31" t="s">
        <v>343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113</v>
      </c>
      <c s="19" t="s">
        <v>37</v>
      </c>
      <c s="24" t="s">
        <v>114</v>
      </c>
      <c s="25" t="s">
        <v>96</v>
      </c>
      <c s="26">
        <v>6.8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115</v>
      </c>
    </row>
    <row r="28" spans="1:5" ht="51">
      <c r="A28" s="30" t="s">
        <v>42</v>
      </c>
      <c r="E28" s="31" t="s">
        <v>344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128</v>
      </c>
      <c s="19" t="s">
        <v>37</v>
      </c>
      <c s="24" t="s">
        <v>129</v>
      </c>
      <c s="25" t="s">
        <v>96</v>
      </c>
      <c s="26">
        <v>116.05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345</v>
      </c>
    </row>
    <row r="32" spans="1:5" ht="51">
      <c r="A32" s="30" t="s">
        <v>42</v>
      </c>
      <c r="E32" s="31" t="s">
        <v>346</v>
      </c>
    </row>
    <row r="33" spans="1:5" ht="318.75">
      <c r="A33" t="s">
        <v>44</v>
      </c>
      <c r="E33" s="29" t="s">
        <v>131</v>
      </c>
    </row>
    <row r="34" spans="1:16" ht="12.75">
      <c r="A34" s="19" t="s">
        <v>35</v>
      </c>
      <c s="23" t="s">
        <v>63</v>
      </c>
      <c s="23" t="s">
        <v>347</v>
      </c>
      <c s="19" t="s">
        <v>37</v>
      </c>
      <c s="24" t="s">
        <v>348</v>
      </c>
      <c s="25" t="s">
        <v>96</v>
      </c>
      <c s="26">
        <v>73.2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349</v>
      </c>
    </row>
    <row r="36" spans="1:5" ht="51">
      <c r="A36" s="30" t="s">
        <v>42</v>
      </c>
      <c r="E36" s="31" t="s">
        <v>350</v>
      </c>
    </row>
    <row r="37" spans="1:5" ht="229.5">
      <c r="A37" t="s">
        <v>44</v>
      </c>
      <c r="E37" s="29" t="s">
        <v>351</v>
      </c>
    </row>
    <row r="38" spans="1:16" ht="12.75">
      <c r="A38" s="19" t="s">
        <v>35</v>
      </c>
      <c s="23" t="s">
        <v>67</v>
      </c>
      <c s="23" t="s">
        <v>352</v>
      </c>
      <c s="19" t="s">
        <v>37</v>
      </c>
      <c s="24" t="s">
        <v>353</v>
      </c>
      <c s="25" t="s">
        <v>96</v>
      </c>
      <c s="26">
        <v>31.15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354</v>
      </c>
    </row>
    <row r="40" spans="1:5" ht="51">
      <c r="A40" s="30" t="s">
        <v>42</v>
      </c>
      <c r="E40" s="31" t="s">
        <v>355</v>
      </c>
    </row>
    <row r="41" spans="1:5" ht="293.25">
      <c r="A41" t="s">
        <v>44</v>
      </c>
      <c r="E41" s="29" t="s">
        <v>356</v>
      </c>
    </row>
    <row r="42" spans="1:16" ht="12.75">
      <c r="A42" s="19" t="s">
        <v>35</v>
      </c>
      <c s="23" t="s">
        <v>30</v>
      </c>
      <c s="23" t="s">
        <v>133</v>
      </c>
      <c s="19" t="s">
        <v>37</v>
      </c>
      <c s="24" t="s">
        <v>134</v>
      </c>
      <c s="25" t="s">
        <v>135</v>
      </c>
      <c s="26">
        <v>77.88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51">
      <c r="A44" s="30" t="s">
        <v>42</v>
      </c>
      <c r="E44" s="31" t="s">
        <v>357</v>
      </c>
    </row>
    <row r="45" spans="1:5" ht="25.5">
      <c r="A45" t="s">
        <v>44</v>
      </c>
      <c r="E45" s="29" t="s">
        <v>137</v>
      </c>
    </row>
    <row r="46" spans="1:18" ht="12.75" customHeight="1">
      <c r="A46" s="5" t="s">
        <v>33</v>
      </c>
      <c s="5"/>
      <c s="35" t="s">
        <v>23</v>
      </c>
      <c s="5"/>
      <c s="21" t="s">
        <v>170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172</v>
      </c>
      <c s="19" t="s">
        <v>37</v>
      </c>
      <c s="24" t="s">
        <v>173</v>
      </c>
      <c s="25" t="s">
        <v>96</v>
      </c>
      <c s="26">
        <v>1.1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358</v>
      </c>
    </row>
    <row r="49" spans="1:5" ht="12.75">
      <c r="A49" s="30" t="s">
        <v>42</v>
      </c>
      <c r="E49" s="31" t="s">
        <v>359</v>
      </c>
    </row>
    <row r="50" spans="1:5" ht="369.75">
      <c r="A50" t="s">
        <v>44</v>
      </c>
      <c r="E50" s="29" t="s">
        <v>176</v>
      </c>
    </row>
    <row r="51" spans="1:16" ht="12.75">
      <c r="A51" s="19" t="s">
        <v>35</v>
      </c>
      <c s="23" t="s">
        <v>127</v>
      </c>
      <c s="23" t="s">
        <v>178</v>
      </c>
      <c s="19" t="s">
        <v>37</v>
      </c>
      <c s="24" t="s">
        <v>179</v>
      </c>
      <c s="25" t="s">
        <v>96</v>
      </c>
      <c s="26">
        <v>11.68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354</v>
      </c>
    </row>
    <row r="53" spans="1:5" ht="51">
      <c r="A53" s="30" t="s">
        <v>42</v>
      </c>
      <c r="E53" s="31" t="s">
        <v>360</v>
      </c>
    </row>
    <row r="54" spans="1:5" ht="38.25">
      <c r="A54" t="s">
        <v>44</v>
      </c>
      <c r="E54" s="29" t="s">
        <v>159</v>
      </c>
    </row>
    <row r="55" spans="1:18" ht="12.75" customHeight="1">
      <c r="A55" s="5" t="s">
        <v>33</v>
      </c>
      <c s="5"/>
      <c s="35" t="s">
        <v>25</v>
      </c>
      <c s="5"/>
      <c s="21" t="s">
        <v>182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132</v>
      </c>
      <c s="23" t="s">
        <v>184</v>
      </c>
      <c s="19" t="s">
        <v>52</v>
      </c>
      <c s="24" t="s">
        <v>185</v>
      </c>
      <c s="25" t="s">
        <v>96</v>
      </c>
      <c s="26">
        <v>11.68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186</v>
      </c>
    </row>
    <row r="58" spans="1:5" ht="51">
      <c r="A58" s="30" t="s">
        <v>42</v>
      </c>
      <c r="E58" s="31" t="s">
        <v>360</v>
      </c>
    </row>
    <row r="59" spans="1:5" ht="51">
      <c r="A59" t="s">
        <v>44</v>
      </c>
      <c r="E59" s="29" t="s">
        <v>188</v>
      </c>
    </row>
    <row r="60" spans="1:16" ht="12.75">
      <c r="A60" s="19" t="s">
        <v>35</v>
      </c>
      <c s="23" t="s">
        <v>138</v>
      </c>
      <c s="23" t="s">
        <v>184</v>
      </c>
      <c s="19" t="s">
        <v>55</v>
      </c>
      <c s="24" t="s">
        <v>185</v>
      </c>
      <c s="25" t="s">
        <v>96</v>
      </c>
      <c s="26">
        <v>11.68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190</v>
      </c>
    </row>
    <row r="62" spans="1:5" ht="51">
      <c r="A62" s="30" t="s">
        <v>42</v>
      </c>
      <c r="E62" s="31" t="s">
        <v>360</v>
      </c>
    </row>
    <row r="63" spans="1:5" ht="51">
      <c r="A63" t="s">
        <v>44</v>
      </c>
      <c r="E63" s="29" t="s">
        <v>188</v>
      </c>
    </row>
    <row r="64" spans="1:16" ht="12.75">
      <c r="A64" s="19" t="s">
        <v>35</v>
      </c>
      <c s="23" t="s">
        <v>144</v>
      </c>
      <c s="23" t="s">
        <v>203</v>
      </c>
      <c s="19" t="s">
        <v>37</v>
      </c>
      <c s="24" t="s">
        <v>204</v>
      </c>
      <c s="25" t="s">
        <v>135</v>
      </c>
      <c s="26">
        <v>113.28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205</v>
      </c>
    </row>
    <row r="66" spans="1:5" ht="51">
      <c r="A66" s="30" t="s">
        <v>42</v>
      </c>
      <c r="E66" s="31" t="s">
        <v>361</v>
      </c>
    </row>
    <row r="67" spans="1:5" ht="140.25">
      <c r="A67" t="s">
        <v>44</v>
      </c>
      <c r="E67" s="29" t="s">
        <v>201</v>
      </c>
    </row>
    <row r="68" spans="1:18" ht="12.75" customHeight="1">
      <c r="A68" s="5" t="s">
        <v>33</v>
      </c>
      <c s="5"/>
      <c s="35" t="s">
        <v>67</v>
      </c>
      <c s="5"/>
      <c s="21" t="s">
        <v>259</v>
      </c>
      <c s="5"/>
      <c s="5"/>
      <c s="5"/>
      <c s="36">
        <f>0+Q68</f>
      </c>
      <c r="O68">
        <f>0+R68</f>
      </c>
      <c r="Q68">
        <f>0+I69+I73+I77+I81+I85+I89+I93+I97+I101+I105+I109+I113+I117+I121+I125+I129+I133</f>
      </c>
      <c>
        <f>0+O69+O73+O77+O81+O85+O89+O93+O97+O101+O105+O109+O113+O117+O121+O125+O129+O133</f>
      </c>
    </row>
    <row r="69" spans="1:16" ht="12.75">
      <c r="A69" s="19" t="s">
        <v>35</v>
      </c>
      <c s="23" t="s">
        <v>148</v>
      </c>
      <c s="23" t="s">
        <v>362</v>
      </c>
      <c s="19" t="s">
        <v>37</v>
      </c>
      <c s="24" t="s">
        <v>363</v>
      </c>
      <c s="25" t="s">
        <v>110</v>
      </c>
      <c s="26">
        <v>2.2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38.25">
      <c r="A70" s="28" t="s">
        <v>40</v>
      </c>
      <c r="E70" s="29" t="s">
        <v>364</v>
      </c>
    </row>
    <row r="71" spans="1:5" ht="12.75">
      <c r="A71" s="30" t="s">
        <v>42</v>
      </c>
      <c r="E71" s="31" t="s">
        <v>365</v>
      </c>
    </row>
    <row r="72" spans="1:5" ht="255">
      <c r="A72" t="s">
        <v>44</v>
      </c>
      <c r="E72" s="29" t="s">
        <v>366</v>
      </c>
    </row>
    <row r="73" spans="1:16" ht="12.75">
      <c r="A73" s="19" t="s">
        <v>35</v>
      </c>
      <c s="23" t="s">
        <v>154</v>
      </c>
      <c s="23" t="s">
        <v>367</v>
      </c>
      <c s="19" t="s">
        <v>37</v>
      </c>
      <c s="24" t="s">
        <v>368</v>
      </c>
      <c s="25" t="s">
        <v>110</v>
      </c>
      <c s="26">
        <v>68.6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38.25">
      <c r="A74" s="28" t="s">
        <v>40</v>
      </c>
      <c r="E74" s="29" t="s">
        <v>369</v>
      </c>
    </row>
    <row r="75" spans="1:5" ht="12.75">
      <c r="A75" s="30" t="s">
        <v>42</v>
      </c>
      <c r="E75" s="31" t="s">
        <v>370</v>
      </c>
    </row>
    <row r="76" spans="1:5" ht="255">
      <c r="A76" t="s">
        <v>44</v>
      </c>
      <c r="E76" s="29" t="s">
        <v>366</v>
      </c>
    </row>
    <row r="77" spans="1:16" ht="12.75">
      <c r="A77" s="19" t="s">
        <v>35</v>
      </c>
      <c s="23" t="s">
        <v>160</v>
      </c>
      <c s="23" t="s">
        <v>371</v>
      </c>
      <c s="19" t="s">
        <v>37</v>
      </c>
      <c s="24" t="s">
        <v>372</v>
      </c>
      <c s="25" t="s">
        <v>110</v>
      </c>
      <c s="26">
        <v>68.6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373</v>
      </c>
    </row>
    <row r="79" spans="1:5" ht="12.75">
      <c r="A79" s="30" t="s">
        <v>42</v>
      </c>
      <c r="E79" s="31" t="s">
        <v>374</v>
      </c>
    </row>
    <row r="80" spans="1:5" ht="242.25">
      <c r="A80" t="s">
        <v>44</v>
      </c>
      <c r="E80" s="29" t="s">
        <v>375</v>
      </c>
    </row>
    <row r="81" spans="1:16" ht="12.75">
      <c r="A81" s="19" t="s">
        <v>35</v>
      </c>
      <c s="23" t="s">
        <v>166</v>
      </c>
      <c s="23" t="s">
        <v>376</v>
      </c>
      <c s="19" t="s">
        <v>37</v>
      </c>
      <c s="24" t="s">
        <v>377</v>
      </c>
      <c s="25" t="s">
        <v>110</v>
      </c>
      <c s="26">
        <v>63.5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378</v>
      </c>
    </row>
    <row r="83" spans="1:5" ht="12.75">
      <c r="A83" s="30" t="s">
        <v>42</v>
      </c>
      <c r="E83" s="31" t="s">
        <v>379</v>
      </c>
    </row>
    <row r="84" spans="1:5" ht="242.25">
      <c r="A84" t="s">
        <v>44</v>
      </c>
      <c r="E84" s="29" t="s">
        <v>380</v>
      </c>
    </row>
    <row r="85" spans="1:16" ht="12.75">
      <c r="A85" s="19" t="s">
        <v>35</v>
      </c>
      <c s="23" t="s">
        <v>171</v>
      </c>
      <c s="23" t="s">
        <v>381</v>
      </c>
      <c s="19" t="s">
        <v>37</v>
      </c>
      <c s="24" t="s">
        <v>382</v>
      </c>
      <c s="25" t="s">
        <v>249</v>
      </c>
      <c s="26">
        <v>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383</v>
      </c>
    </row>
    <row r="87" spans="1:5" ht="12.75">
      <c r="A87" s="30" t="s">
        <v>42</v>
      </c>
      <c r="E87" s="31" t="s">
        <v>384</v>
      </c>
    </row>
    <row r="88" spans="1:5" ht="25.5">
      <c r="A88" t="s">
        <v>44</v>
      </c>
      <c r="E88" s="29" t="s">
        <v>385</v>
      </c>
    </row>
    <row r="89" spans="1:16" ht="12.75">
      <c r="A89" s="19" t="s">
        <v>35</v>
      </c>
      <c s="23" t="s">
        <v>177</v>
      </c>
      <c s="23" t="s">
        <v>386</v>
      </c>
      <c s="19" t="s">
        <v>37</v>
      </c>
      <c s="24" t="s">
        <v>387</v>
      </c>
      <c s="25" t="s">
        <v>249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388</v>
      </c>
    </row>
    <row r="91" spans="1:5" ht="12.75">
      <c r="A91" s="30" t="s">
        <v>42</v>
      </c>
      <c r="E91" s="31" t="s">
        <v>389</v>
      </c>
    </row>
    <row r="92" spans="1:5" ht="25.5">
      <c r="A92" t="s">
        <v>44</v>
      </c>
      <c r="E92" s="29" t="s">
        <v>385</v>
      </c>
    </row>
    <row r="93" spans="1:16" ht="12.75">
      <c r="A93" s="19" t="s">
        <v>35</v>
      </c>
      <c s="23" t="s">
        <v>183</v>
      </c>
      <c s="23" t="s">
        <v>390</v>
      </c>
      <c s="19" t="s">
        <v>37</v>
      </c>
      <c s="24" t="s">
        <v>391</v>
      </c>
      <c s="25" t="s">
        <v>249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392</v>
      </c>
    </row>
    <row r="95" spans="1:5" ht="12.75">
      <c r="A95" s="30" t="s">
        <v>42</v>
      </c>
      <c r="E95" s="31" t="s">
        <v>393</v>
      </c>
    </row>
    <row r="96" spans="1:5" ht="25.5">
      <c r="A96" t="s">
        <v>44</v>
      </c>
      <c r="E96" s="29" t="s">
        <v>385</v>
      </c>
    </row>
    <row r="97" spans="1:16" ht="12.75">
      <c r="A97" s="19" t="s">
        <v>35</v>
      </c>
      <c s="23" t="s">
        <v>189</v>
      </c>
      <c s="23" t="s">
        <v>394</v>
      </c>
      <c s="19" t="s">
        <v>37</v>
      </c>
      <c s="24" t="s">
        <v>395</v>
      </c>
      <c s="25" t="s">
        <v>249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396</v>
      </c>
    </row>
    <row r="99" spans="1:5" ht="12.75">
      <c r="A99" s="30" t="s">
        <v>42</v>
      </c>
      <c r="E99" s="31" t="s">
        <v>389</v>
      </c>
    </row>
    <row r="100" spans="1:5" ht="25.5">
      <c r="A100" t="s">
        <v>44</v>
      </c>
      <c r="E100" s="29" t="s">
        <v>385</v>
      </c>
    </row>
    <row r="101" spans="1:16" ht="12.75">
      <c r="A101" s="19" t="s">
        <v>35</v>
      </c>
      <c s="23" t="s">
        <v>191</v>
      </c>
      <c s="23" t="s">
        <v>397</v>
      </c>
      <c s="19" t="s">
        <v>37</v>
      </c>
      <c s="24" t="s">
        <v>398</v>
      </c>
      <c s="25" t="s">
        <v>249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399</v>
      </c>
    </row>
    <row r="103" spans="1:5" ht="12.75">
      <c r="A103" s="30" t="s">
        <v>42</v>
      </c>
      <c r="E103" s="31" t="s">
        <v>389</v>
      </c>
    </row>
    <row r="104" spans="1:5" ht="25.5">
      <c r="A104" t="s">
        <v>44</v>
      </c>
      <c r="E104" s="29" t="s">
        <v>385</v>
      </c>
    </row>
    <row r="105" spans="1:16" ht="12.75">
      <c r="A105" s="19" t="s">
        <v>35</v>
      </c>
      <c s="23" t="s">
        <v>197</v>
      </c>
      <c s="23" t="s">
        <v>261</v>
      </c>
      <c s="19" t="s">
        <v>37</v>
      </c>
      <c s="24" t="s">
        <v>262</v>
      </c>
      <c s="25" t="s">
        <v>249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400</v>
      </c>
    </row>
    <row r="108" spans="1:5" ht="25.5">
      <c r="A108" t="s">
        <v>44</v>
      </c>
      <c r="E108" s="29" t="s">
        <v>264</v>
      </c>
    </row>
    <row r="109" spans="1:16" ht="12.75">
      <c r="A109" s="19" t="s">
        <v>35</v>
      </c>
      <c s="23" t="s">
        <v>202</v>
      </c>
      <c s="23" t="s">
        <v>401</v>
      </c>
      <c s="19" t="s">
        <v>37</v>
      </c>
      <c s="24" t="s">
        <v>402</v>
      </c>
      <c s="25" t="s">
        <v>110</v>
      </c>
      <c s="26">
        <v>70.8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403</v>
      </c>
    </row>
    <row r="112" spans="1:5" ht="51">
      <c r="A112" t="s">
        <v>44</v>
      </c>
      <c r="E112" s="29" t="s">
        <v>404</v>
      </c>
    </row>
    <row r="113" spans="1:16" ht="12.75">
      <c r="A113" s="19" t="s">
        <v>35</v>
      </c>
      <c s="23" t="s">
        <v>206</v>
      </c>
      <c s="23" t="s">
        <v>405</v>
      </c>
      <c s="19" t="s">
        <v>37</v>
      </c>
      <c s="24" t="s">
        <v>406</v>
      </c>
      <c s="25" t="s">
        <v>110</v>
      </c>
      <c s="26">
        <v>70.8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407</v>
      </c>
    </row>
    <row r="115" spans="1:5" ht="12.75">
      <c r="A115" s="30" t="s">
        <v>42</v>
      </c>
      <c r="E115" s="31" t="s">
        <v>403</v>
      </c>
    </row>
    <row r="116" spans="1:5" ht="38.25">
      <c r="A116" t="s">
        <v>44</v>
      </c>
      <c r="E116" s="29" t="s">
        <v>408</v>
      </c>
    </row>
    <row r="117" spans="1:16" ht="12.75">
      <c r="A117" s="19" t="s">
        <v>35</v>
      </c>
      <c s="23" t="s">
        <v>212</v>
      </c>
      <c s="23" t="s">
        <v>409</v>
      </c>
      <c s="19" t="s">
        <v>37</v>
      </c>
      <c s="24" t="s">
        <v>410</v>
      </c>
      <c s="25" t="s">
        <v>110</v>
      </c>
      <c s="26">
        <v>2.2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365</v>
      </c>
    </row>
    <row r="120" spans="1:5" ht="51">
      <c r="A120" t="s">
        <v>44</v>
      </c>
      <c r="E120" s="29" t="s">
        <v>411</v>
      </c>
    </row>
    <row r="121" spans="1:16" ht="12.75">
      <c r="A121" s="19" t="s">
        <v>35</v>
      </c>
      <c s="23" t="s">
        <v>217</v>
      </c>
      <c s="23" t="s">
        <v>412</v>
      </c>
      <c s="19" t="s">
        <v>37</v>
      </c>
      <c s="24" t="s">
        <v>413</v>
      </c>
      <c s="25" t="s">
        <v>110</v>
      </c>
      <c s="26">
        <v>68.6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370</v>
      </c>
    </row>
    <row r="124" spans="1:5" ht="51">
      <c r="A124" t="s">
        <v>44</v>
      </c>
      <c r="E124" s="29" t="s">
        <v>411</v>
      </c>
    </row>
    <row r="125" spans="1:16" ht="12.75">
      <c r="A125" s="19" t="s">
        <v>35</v>
      </c>
      <c s="23" t="s">
        <v>222</v>
      </c>
      <c s="23" t="s">
        <v>414</v>
      </c>
      <c s="19" t="s">
        <v>37</v>
      </c>
      <c s="24" t="s">
        <v>415</v>
      </c>
      <c s="25" t="s">
        <v>110</v>
      </c>
      <c s="26">
        <v>2.2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365</v>
      </c>
    </row>
    <row r="128" spans="1:5" ht="25.5">
      <c r="A128" t="s">
        <v>44</v>
      </c>
      <c r="E128" s="29" t="s">
        <v>416</v>
      </c>
    </row>
    <row r="129" spans="1:16" ht="12.75">
      <c r="A129" s="19" t="s">
        <v>35</v>
      </c>
      <c s="23" t="s">
        <v>227</v>
      </c>
      <c s="23" t="s">
        <v>417</v>
      </c>
      <c s="19" t="s">
        <v>37</v>
      </c>
      <c s="24" t="s">
        <v>418</v>
      </c>
      <c s="25" t="s">
        <v>110</v>
      </c>
      <c s="26">
        <v>68.6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370</v>
      </c>
    </row>
    <row r="132" spans="1:5" ht="25.5">
      <c r="A132" t="s">
        <v>44</v>
      </c>
      <c r="E132" s="29" t="s">
        <v>416</v>
      </c>
    </row>
    <row r="133" spans="1:16" ht="12.75">
      <c r="A133" s="19" t="s">
        <v>35</v>
      </c>
      <c s="23" t="s">
        <v>232</v>
      </c>
      <c s="23" t="s">
        <v>419</v>
      </c>
      <c s="19" t="s">
        <v>37</v>
      </c>
      <c s="24" t="s">
        <v>420</v>
      </c>
      <c s="25" t="s">
        <v>249</v>
      </c>
      <c s="26">
        <v>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421</v>
      </c>
    </row>
    <row r="135" spans="1:5" ht="12.75">
      <c r="A135" s="30" t="s">
        <v>42</v>
      </c>
      <c r="E135" s="31" t="s">
        <v>422</v>
      </c>
    </row>
    <row r="136" spans="1:5" ht="12.75">
      <c r="A136" t="s">
        <v>44</v>
      </c>
      <c r="E136" s="29" t="s">
        <v>423</v>
      </c>
    </row>
    <row r="137" spans="1:18" ht="12.75" customHeight="1">
      <c r="A137" s="5" t="s">
        <v>33</v>
      </c>
      <c s="5"/>
      <c s="35" t="s">
        <v>30</v>
      </c>
      <c s="5"/>
      <c s="21" t="s">
        <v>265</v>
      </c>
      <c s="5"/>
      <c s="5"/>
      <c s="5"/>
      <c s="36">
        <f>0+Q137</f>
      </c>
      <c r="O137">
        <f>0+R137</f>
      </c>
      <c r="Q137">
        <f>0+I138+I142</f>
      </c>
      <c>
        <f>0+O138+O142</f>
      </c>
    </row>
    <row r="138" spans="1:16" ht="12.75">
      <c r="A138" s="19" t="s">
        <v>35</v>
      </c>
      <c s="23" t="s">
        <v>239</v>
      </c>
      <c s="23" t="s">
        <v>424</v>
      </c>
      <c s="19" t="s">
        <v>37</v>
      </c>
      <c s="24" t="s">
        <v>425</v>
      </c>
      <c s="25" t="s">
        <v>110</v>
      </c>
      <c s="26">
        <v>2.2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426</v>
      </c>
    </row>
    <row r="140" spans="1:5" ht="12.75">
      <c r="A140" s="30" t="s">
        <v>42</v>
      </c>
      <c r="E140" s="31" t="s">
        <v>427</v>
      </c>
    </row>
    <row r="141" spans="1:5" ht="76.5">
      <c r="A141" t="s">
        <v>44</v>
      </c>
      <c r="E141" s="29" t="s">
        <v>428</v>
      </c>
    </row>
    <row r="142" spans="1:16" ht="12.75">
      <c r="A142" s="19" t="s">
        <v>35</v>
      </c>
      <c s="23" t="s">
        <v>245</v>
      </c>
      <c s="23" t="s">
        <v>429</v>
      </c>
      <c s="19" t="s">
        <v>37</v>
      </c>
      <c s="24" t="s">
        <v>430</v>
      </c>
      <c s="25" t="s">
        <v>110</v>
      </c>
      <c s="26">
        <v>68.6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426</v>
      </c>
    </row>
    <row r="144" spans="1:5" ht="12.75">
      <c r="A144" s="30" t="s">
        <v>42</v>
      </c>
      <c r="E144" s="31" t="s">
        <v>431</v>
      </c>
    </row>
    <row r="145" spans="1:5" ht="76.5">
      <c r="A145" t="s">
        <v>44</v>
      </c>
      <c r="E145" s="29" t="s">
        <v>428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0+O8+O25+O54+O59+O72+O113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432</v>
      </c>
      <c s="32">
        <f>0+I8+I25+I54+I59+I72+I113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432</v>
      </c>
      <c s="5"/>
      <c s="14" t="s">
        <v>433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179.04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12.75">
      <c r="A11" s="30" t="s">
        <v>42</v>
      </c>
      <c r="E11" s="31" t="s">
        <v>434</v>
      </c>
    </row>
    <row r="12" spans="1:5" ht="25.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87</v>
      </c>
      <c s="19" t="s">
        <v>37</v>
      </c>
      <c s="24" t="s">
        <v>88</v>
      </c>
      <c s="25" t="s">
        <v>83</v>
      </c>
      <c s="26">
        <v>10.66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89</v>
      </c>
    </row>
    <row r="15" spans="1:5" ht="38.25">
      <c r="A15" s="30" t="s">
        <v>42</v>
      </c>
      <c r="E15" s="31" t="s">
        <v>435</v>
      </c>
    </row>
    <row r="16" spans="1:5" ht="25.5">
      <c r="A16" t="s">
        <v>44</v>
      </c>
      <c r="E16" s="29" t="s">
        <v>86</v>
      </c>
    </row>
    <row r="17" spans="1:16" ht="12.75">
      <c r="A17" s="19" t="s">
        <v>35</v>
      </c>
      <c s="23" t="s">
        <v>12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341</v>
      </c>
    </row>
    <row r="19" spans="1:5" ht="38.25">
      <c r="A19" s="30" t="s">
        <v>42</v>
      </c>
      <c r="E19" s="31" t="s">
        <v>436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437</v>
      </c>
    </row>
    <row r="23" spans="1:5" ht="12.75">
      <c r="A23" s="30" t="s">
        <v>42</v>
      </c>
      <c r="E23" s="31" t="s">
        <v>49</v>
      </c>
    </row>
    <row r="24" spans="1:5" ht="12.75">
      <c r="A24" t="s">
        <v>44</v>
      </c>
      <c r="E24" s="29" t="s">
        <v>50</v>
      </c>
    </row>
    <row r="25" spans="1:18" ht="12.75" customHeight="1">
      <c r="A25" s="5" t="s">
        <v>33</v>
      </c>
      <c s="5"/>
      <c s="35" t="s">
        <v>19</v>
      </c>
      <c s="5"/>
      <c s="21" t="s">
        <v>93</v>
      </c>
      <c s="5"/>
      <c s="5"/>
      <c s="5"/>
      <c s="36">
        <f>0+Q25</f>
      </c>
      <c r="O25">
        <f>0+R25</f>
      </c>
      <c r="Q25">
        <f>0+I26+I30+I34+I38+I42+I46+I50</f>
      </c>
      <c>
        <f>0+O26+O30+O34+O38+O42+O46+O50</f>
      </c>
    </row>
    <row r="26" spans="1:16" ht="25.5">
      <c r="A26" s="19" t="s">
        <v>35</v>
      </c>
      <c s="23" t="s">
        <v>25</v>
      </c>
      <c s="23" t="s">
        <v>100</v>
      </c>
      <c s="19" t="s">
        <v>37</v>
      </c>
      <c s="24" t="s">
        <v>101</v>
      </c>
      <c s="25" t="s">
        <v>96</v>
      </c>
      <c s="26">
        <v>5.04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102</v>
      </c>
    </row>
    <row r="28" spans="1:5" ht="25.5">
      <c r="A28" s="30" t="s">
        <v>42</v>
      </c>
      <c r="E28" s="31" t="s">
        <v>438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113</v>
      </c>
      <c s="19" t="s">
        <v>37</v>
      </c>
      <c s="24" t="s">
        <v>114</v>
      </c>
      <c s="25" t="s">
        <v>96</v>
      </c>
      <c s="26">
        <v>1.26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115</v>
      </c>
    </row>
    <row r="32" spans="1:5" ht="25.5">
      <c r="A32" s="30" t="s">
        <v>42</v>
      </c>
      <c r="E32" s="31" t="s">
        <v>439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63</v>
      </c>
      <c s="23" t="s">
        <v>440</v>
      </c>
      <c s="19" t="s">
        <v>37</v>
      </c>
      <c s="24" t="s">
        <v>441</v>
      </c>
      <c s="25" t="s">
        <v>96</v>
      </c>
      <c s="26">
        <v>81.52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345</v>
      </c>
    </row>
    <row r="36" spans="1:5" ht="25.5">
      <c r="A36" s="30" t="s">
        <v>42</v>
      </c>
      <c r="E36" s="31" t="s">
        <v>442</v>
      </c>
    </row>
    <row r="37" spans="1:5" ht="318.75">
      <c r="A37" t="s">
        <v>44</v>
      </c>
      <c r="E37" s="29" t="s">
        <v>131</v>
      </c>
    </row>
    <row r="38" spans="1:16" ht="12.75">
      <c r="A38" s="19" t="s">
        <v>35</v>
      </c>
      <c s="23" t="s">
        <v>67</v>
      </c>
      <c s="23" t="s">
        <v>443</v>
      </c>
      <c s="19" t="s">
        <v>37</v>
      </c>
      <c s="24" t="s">
        <v>444</v>
      </c>
      <c s="25" t="s">
        <v>96</v>
      </c>
      <c s="26">
        <v>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124</v>
      </c>
    </row>
    <row r="40" spans="1:5" ht="12.75">
      <c r="A40" s="30" t="s">
        <v>42</v>
      </c>
      <c r="E40" s="31" t="s">
        <v>445</v>
      </c>
    </row>
    <row r="41" spans="1:5" ht="318.75">
      <c r="A41" t="s">
        <v>44</v>
      </c>
      <c r="E41" s="29" t="s">
        <v>131</v>
      </c>
    </row>
    <row r="42" spans="1:16" ht="12.75">
      <c r="A42" s="19" t="s">
        <v>35</v>
      </c>
      <c s="23" t="s">
        <v>30</v>
      </c>
      <c s="23" t="s">
        <v>347</v>
      </c>
      <c s="19" t="s">
        <v>37</v>
      </c>
      <c s="24" t="s">
        <v>348</v>
      </c>
      <c s="25" t="s">
        <v>96</v>
      </c>
      <c s="26">
        <v>59.49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349</v>
      </c>
    </row>
    <row r="44" spans="1:5" ht="25.5">
      <c r="A44" s="30" t="s">
        <v>42</v>
      </c>
      <c r="E44" s="31" t="s">
        <v>446</v>
      </c>
    </row>
    <row r="45" spans="1:5" ht="229.5">
      <c r="A45" t="s">
        <v>44</v>
      </c>
      <c r="E45" s="29" t="s">
        <v>351</v>
      </c>
    </row>
    <row r="46" spans="1:16" ht="12.75">
      <c r="A46" s="19" t="s">
        <v>35</v>
      </c>
      <c s="23" t="s">
        <v>32</v>
      </c>
      <c s="23" t="s">
        <v>352</v>
      </c>
      <c s="19" t="s">
        <v>37</v>
      </c>
      <c s="24" t="s">
        <v>353</v>
      </c>
      <c s="25" t="s">
        <v>96</v>
      </c>
      <c s="26">
        <v>16.38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447</v>
      </c>
    </row>
    <row r="48" spans="1:5" ht="25.5">
      <c r="A48" s="30" t="s">
        <v>42</v>
      </c>
      <c r="E48" s="31" t="s">
        <v>448</v>
      </c>
    </row>
    <row r="49" spans="1:5" ht="293.25">
      <c r="A49" t="s">
        <v>44</v>
      </c>
      <c r="E49" s="29" t="s">
        <v>356</v>
      </c>
    </row>
    <row r="50" spans="1:16" ht="12.75">
      <c r="A50" s="19" t="s">
        <v>35</v>
      </c>
      <c s="23" t="s">
        <v>127</v>
      </c>
      <c s="23" t="s">
        <v>133</v>
      </c>
      <c s="19" t="s">
        <v>37</v>
      </c>
      <c s="24" t="s">
        <v>134</v>
      </c>
      <c s="25" t="s">
        <v>135</v>
      </c>
      <c s="26">
        <v>56.49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25.5">
      <c r="A52" s="30" t="s">
        <v>42</v>
      </c>
      <c r="E52" s="31" t="s">
        <v>449</v>
      </c>
    </row>
    <row r="53" spans="1:5" ht="25.5">
      <c r="A53" t="s">
        <v>44</v>
      </c>
      <c r="E53" s="29" t="s">
        <v>137</v>
      </c>
    </row>
    <row r="54" spans="1:18" ht="12.75" customHeight="1">
      <c r="A54" s="5" t="s">
        <v>33</v>
      </c>
      <c s="5"/>
      <c s="35" t="s">
        <v>23</v>
      </c>
      <c s="5"/>
      <c s="21" t="s">
        <v>170</v>
      </c>
      <c s="5"/>
      <c s="5"/>
      <c s="5"/>
      <c s="36">
        <f>0+Q54</f>
      </c>
      <c r="O54">
        <f>0+R54</f>
      </c>
      <c r="Q54">
        <f>0+I55</f>
      </c>
      <c>
        <f>0+O55</f>
      </c>
    </row>
    <row r="55" spans="1:16" ht="12.75">
      <c r="A55" s="19" t="s">
        <v>35</v>
      </c>
      <c s="23" t="s">
        <v>132</v>
      </c>
      <c s="23" t="s">
        <v>178</v>
      </c>
      <c s="19" t="s">
        <v>37</v>
      </c>
      <c s="24" t="s">
        <v>179</v>
      </c>
      <c s="25" t="s">
        <v>96</v>
      </c>
      <c s="26">
        <v>5.65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447</v>
      </c>
    </row>
    <row r="57" spans="1:5" ht="25.5">
      <c r="A57" s="30" t="s">
        <v>42</v>
      </c>
      <c r="E57" s="31" t="s">
        <v>450</v>
      </c>
    </row>
    <row r="58" spans="1:5" ht="38.25">
      <c r="A58" t="s">
        <v>44</v>
      </c>
      <c r="E58" s="29" t="s">
        <v>159</v>
      </c>
    </row>
    <row r="59" spans="1:18" ht="12.75" customHeight="1">
      <c r="A59" s="5" t="s">
        <v>33</v>
      </c>
      <c s="5"/>
      <c s="35" t="s">
        <v>25</v>
      </c>
      <c s="5"/>
      <c s="21" t="s">
        <v>182</v>
      </c>
      <c s="5"/>
      <c s="5"/>
      <c s="5"/>
      <c s="36">
        <f>0+Q59</f>
      </c>
      <c r="O59">
        <f>0+R59</f>
      </c>
      <c r="Q59">
        <f>0+I60+I64+I68</f>
      </c>
      <c>
        <f>0+O60+O64+O68</f>
      </c>
    </row>
    <row r="60" spans="1:16" ht="12.75">
      <c r="A60" s="19" t="s">
        <v>35</v>
      </c>
      <c s="23" t="s">
        <v>138</v>
      </c>
      <c s="23" t="s">
        <v>184</v>
      </c>
      <c s="19" t="s">
        <v>52</v>
      </c>
      <c s="24" t="s">
        <v>185</v>
      </c>
      <c s="25" t="s">
        <v>96</v>
      </c>
      <c s="26">
        <v>2.52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186</v>
      </c>
    </row>
    <row r="62" spans="1:5" ht="25.5">
      <c r="A62" s="30" t="s">
        <v>42</v>
      </c>
      <c r="E62" s="31" t="s">
        <v>451</v>
      </c>
    </row>
    <row r="63" spans="1:5" ht="51">
      <c r="A63" t="s">
        <v>44</v>
      </c>
      <c r="E63" s="29" t="s">
        <v>188</v>
      </c>
    </row>
    <row r="64" spans="1:16" ht="12.75">
      <c r="A64" s="19" t="s">
        <v>35</v>
      </c>
      <c s="23" t="s">
        <v>144</v>
      </c>
      <c s="23" t="s">
        <v>184</v>
      </c>
      <c s="19" t="s">
        <v>55</v>
      </c>
      <c s="24" t="s">
        <v>185</v>
      </c>
      <c s="25" t="s">
        <v>96</v>
      </c>
      <c s="26">
        <v>2.52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190</v>
      </c>
    </row>
    <row r="66" spans="1:5" ht="25.5">
      <c r="A66" s="30" t="s">
        <v>42</v>
      </c>
      <c r="E66" s="31" t="s">
        <v>451</v>
      </c>
    </row>
    <row r="67" spans="1:5" ht="51">
      <c r="A67" t="s">
        <v>44</v>
      </c>
      <c r="E67" s="29" t="s">
        <v>188</v>
      </c>
    </row>
    <row r="68" spans="1:16" ht="12.75">
      <c r="A68" s="19" t="s">
        <v>35</v>
      </c>
      <c s="23" t="s">
        <v>148</v>
      </c>
      <c s="23" t="s">
        <v>203</v>
      </c>
      <c s="19" t="s">
        <v>37</v>
      </c>
      <c s="24" t="s">
        <v>204</v>
      </c>
      <c s="25" t="s">
        <v>135</v>
      </c>
      <c s="26">
        <v>21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205</v>
      </c>
    </row>
    <row r="70" spans="1:5" ht="25.5">
      <c r="A70" s="30" t="s">
        <v>42</v>
      </c>
      <c r="E70" s="31" t="s">
        <v>452</v>
      </c>
    </row>
    <row r="71" spans="1:5" ht="140.25">
      <c r="A71" t="s">
        <v>44</v>
      </c>
      <c r="E71" s="29" t="s">
        <v>201</v>
      </c>
    </row>
    <row r="72" spans="1:18" ht="12.75" customHeight="1">
      <c r="A72" s="5" t="s">
        <v>33</v>
      </c>
      <c s="5"/>
      <c s="35" t="s">
        <v>67</v>
      </c>
      <c s="5"/>
      <c s="21" t="s">
        <v>259</v>
      </c>
      <c s="5"/>
      <c s="5"/>
      <c s="5"/>
      <c s="36">
        <f>0+Q72</f>
      </c>
      <c r="O72">
        <f>0+R72</f>
      </c>
      <c r="Q72">
        <f>0+I73+I77+I81+I85+I89+I93+I97+I101+I105+I109</f>
      </c>
      <c>
        <f>0+O73+O77+O81+O85+O89+O93+O97+O101+O105+O109</f>
      </c>
    </row>
    <row r="73" spans="1:16" ht="12.75">
      <c r="A73" s="19" t="s">
        <v>35</v>
      </c>
      <c s="23" t="s">
        <v>154</v>
      </c>
      <c s="23" t="s">
        <v>367</v>
      </c>
      <c s="19" t="s">
        <v>37</v>
      </c>
      <c s="24" t="s">
        <v>368</v>
      </c>
      <c s="25" t="s">
        <v>110</v>
      </c>
      <c s="26">
        <v>9.5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25.5">
      <c r="A74" s="28" t="s">
        <v>40</v>
      </c>
      <c r="E74" s="29" t="s">
        <v>453</v>
      </c>
    </row>
    <row r="75" spans="1:5" ht="12.75">
      <c r="A75" s="30" t="s">
        <v>42</v>
      </c>
      <c r="E75" s="31" t="s">
        <v>454</v>
      </c>
    </row>
    <row r="76" spans="1:5" ht="255">
      <c r="A76" t="s">
        <v>44</v>
      </c>
      <c r="E76" s="29" t="s">
        <v>366</v>
      </c>
    </row>
    <row r="77" spans="1:16" ht="12.75">
      <c r="A77" s="19" t="s">
        <v>35</v>
      </c>
      <c s="23" t="s">
        <v>160</v>
      </c>
      <c s="23" t="s">
        <v>455</v>
      </c>
      <c s="19" t="s">
        <v>37</v>
      </c>
      <c s="24" t="s">
        <v>456</v>
      </c>
      <c s="25" t="s">
        <v>110</v>
      </c>
      <c s="26">
        <v>5.5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25.5">
      <c r="A78" s="28" t="s">
        <v>40</v>
      </c>
      <c r="E78" s="29" t="s">
        <v>457</v>
      </c>
    </row>
    <row r="79" spans="1:5" ht="12.75">
      <c r="A79" s="30" t="s">
        <v>42</v>
      </c>
      <c r="E79" s="31" t="s">
        <v>458</v>
      </c>
    </row>
    <row r="80" spans="1:5" ht="242.25">
      <c r="A80" t="s">
        <v>44</v>
      </c>
      <c r="E80" s="29" t="s">
        <v>380</v>
      </c>
    </row>
    <row r="81" spans="1:16" ht="12.75">
      <c r="A81" s="19" t="s">
        <v>35</v>
      </c>
      <c s="23" t="s">
        <v>166</v>
      </c>
      <c s="23" t="s">
        <v>459</v>
      </c>
      <c s="19" t="s">
        <v>37</v>
      </c>
      <c s="24" t="s">
        <v>460</v>
      </c>
      <c s="25" t="s">
        <v>110</v>
      </c>
      <c s="26">
        <v>5.5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461</v>
      </c>
    </row>
    <row r="84" spans="1:5" ht="51">
      <c r="A84" t="s">
        <v>44</v>
      </c>
      <c r="E84" s="29" t="s">
        <v>462</v>
      </c>
    </row>
    <row r="85" spans="1:16" ht="12.75">
      <c r="A85" s="19" t="s">
        <v>35</v>
      </c>
      <c s="23" t="s">
        <v>171</v>
      </c>
      <c s="23" t="s">
        <v>394</v>
      </c>
      <c s="19" t="s">
        <v>52</v>
      </c>
      <c s="24" t="s">
        <v>395</v>
      </c>
      <c s="25" t="s">
        <v>249</v>
      </c>
      <c s="26">
        <v>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463</v>
      </c>
    </row>
    <row r="87" spans="1:5" ht="12.75">
      <c r="A87" s="30" t="s">
        <v>42</v>
      </c>
      <c r="E87" s="31" t="s">
        <v>464</v>
      </c>
    </row>
    <row r="88" spans="1:5" ht="25.5">
      <c r="A88" t="s">
        <v>44</v>
      </c>
      <c r="E88" s="29" t="s">
        <v>385</v>
      </c>
    </row>
    <row r="89" spans="1:16" ht="12.75">
      <c r="A89" s="19" t="s">
        <v>35</v>
      </c>
      <c s="23" t="s">
        <v>177</v>
      </c>
      <c s="23" t="s">
        <v>394</v>
      </c>
      <c s="19" t="s">
        <v>55</v>
      </c>
      <c s="24" t="s">
        <v>395</v>
      </c>
      <c s="25" t="s">
        <v>249</v>
      </c>
      <c s="26">
        <v>2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465</v>
      </c>
    </row>
    <row r="91" spans="1:5" ht="12.75">
      <c r="A91" s="30" t="s">
        <v>42</v>
      </c>
      <c r="E91" s="31" t="s">
        <v>466</v>
      </c>
    </row>
    <row r="92" spans="1:5" ht="25.5">
      <c r="A92" t="s">
        <v>44</v>
      </c>
      <c r="E92" s="29" t="s">
        <v>385</v>
      </c>
    </row>
    <row r="93" spans="1:16" ht="12.75">
      <c r="A93" s="19" t="s">
        <v>35</v>
      </c>
      <c s="23" t="s">
        <v>183</v>
      </c>
      <c s="23" t="s">
        <v>401</v>
      </c>
      <c s="19" t="s">
        <v>37</v>
      </c>
      <c s="24" t="s">
        <v>402</v>
      </c>
      <c s="25" t="s">
        <v>110</v>
      </c>
      <c s="26">
        <v>18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467</v>
      </c>
    </row>
    <row r="95" spans="1:5" ht="12.75">
      <c r="A95" s="30" t="s">
        <v>42</v>
      </c>
      <c r="E95" s="31" t="s">
        <v>468</v>
      </c>
    </row>
    <row r="96" spans="1:5" ht="51">
      <c r="A96" t="s">
        <v>44</v>
      </c>
      <c r="E96" s="29" t="s">
        <v>404</v>
      </c>
    </row>
    <row r="97" spans="1:16" ht="12.75">
      <c r="A97" s="19" t="s">
        <v>35</v>
      </c>
      <c s="23" t="s">
        <v>189</v>
      </c>
      <c s="23" t="s">
        <v>405</v>
      </c>
      <c s="19" t="s">
        <v>37</v>
      </c>
      <c s="24" t="s">
        <v>406</v>
      </c>
      <c s="25" t="s">
        <v>110</v>
      </c>
      <c s="26">
        <v>18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469</v>
      </c>
    </row>
    <row r="99" spans="1:5" ht="12.75">
      <c r="A99" s="30" t="s">
        <v>42</v>
      </c>
      <c r="E99" s="31" t="s">
        <v>468</v>
      </c>
    </row>
    <row r="100" spans="1:5" ht="38.25">
      <c r="A100" t="s">
        <v>44</v>
      </c>
      <c r="E100" s="29" t="s">
        <v>408</v>
      </c>
    </row>
    <row r="101" spans="1:16" ht="12.75">
      <c r="A101" s="19" t="s">
        <v>35</v>
      </c>
      <c s="23" t="s">
        <v>191</v>
      </c>
      <c s="23" t="s">
        <v>470</v>
      </c>
      <c s="19" t="s">
        <v>37</v>
      </c>
      <c s="24" t="s">
        <v>471</v>
      </c>
      <c s="25" t="s">
        <v>249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38.25">
      <c r="A102" s="28" t="s">
        <v>40</v>
      </c>
      <c r="E102" s="29" t="s">
        <v>472</v>
      </c>
    </row>
    <row r="103" spans="1:5" ht="25.5">
      <c r="A103" s="30" t="s">
        <v>42</v>
      </c>
      <c r="E103" s="31" t="s">
        <v>473</v>
      </c>
    </row>
    <row r="104" spans="1:5" ht="25.5">
      <c r="A104" t="s">
        <v>44</v>
      </c>
      <c r="E104" s="29" t="s">
        <v>474</v>
      </c>
    </row>
    <row r="105" spans="1:16" ht="12.75">
      <c r="A105" s="19" t="s">
        <v>35</v>
      </c>
      <c s="23" t="s">
        <v>197</v>
      </c>
      <c s="23" t="s">
        <v>412</v>
      </c>
      <c s="19" t="s">
        <v>247</v>
      </c>
      <c s="24" t="s">
        <v>413</v>
      </c>
      <c s="25" t="s">
        <v>110</v>
      </c>
      <c s="26">
        <v>9.5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475</v>
      </c>
    </row>
    <row r="107" spans="1:5" ht="12.75">
      <c r="A107" s="30" t="s">
        <v>42</v>
      </c>
      <c r="E107" s="31" t="s">
        <v>476</v>
      </c>
    </row>
    <row r="108" spans="1:5" ht="51">
      <c r="A108" t="s">
        <v>44</v>
      </c>
      <c r="E108" s="29" t="s">
        <v>477</v>
      </c>
    </row>
    <row r="109" spans="1:16" ht="12.75">
      <c r="A109" s="19" t="s">
        <v>35</v>
      </c>
      <c s="23" t="s">
        <v>202</v>
      </c>
      <c s="23" t="s">
        <v>419</v>
      </c>
      <c s="19" t="s">
        <v>37</v>
      </c>
      <c s="24" t="s">
        <v>420</v>
      </c>
      <c s="25" t="s">
        <v>249</v>
      </c>
      <c s="26">
        <v>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478</v>
      </c>
    </row>
    <row r="111" spans="1:5" ht="12.75">
      <c r="A111" s="30" t="s">
        <v>42</v>
      </c>
      <c r="E111" s="31" t="s">
        <v>479</v>
      </c>
    </row>
    <row r="112" spans="1:5" ht="12.75">
      <c r="A112" t="s">
        <v>44</v>
      </c>
      <c r="E112" s="29" t="s">
        <v>423</v>
      </c>
    </row>
    <row r="113" spans="1:18" ht="12.75" customHeight="1">
      <c r="A113" s="5" t="s">
        <v>33</v>
      </c>
      <c s="5"/>
      <c s="35" t="s">
        <v>30</v>
      </c>
      <c s="5"/>
      <c s="21" t="s">
        <v>265</v>
      </c>
      <c s="5"/>
      <c s="5"/>
      <c s="5"/>
      <c s="36">
        <f>0+Q113</f>
      </c>
      <c r="O113">
        <f>0+R113</f>
      </c>
      <c r="Q113">
        <f>0+I114</f>
      </c>
      <c>
        <f>0+O114</f>
      </c>
    </row>
    <row r="114" spans="1:16" ht="12.75">
      <c r="A114" s="19" t="s">
        <v>35</v>
      </c>
      <c s="23" t="s">
        <v>206</v>
      </c>
      <c s="23" t="s">
        <v>480</v>
      </c>
      <c s="19" t="s">
        <v>37</v>
      </c>
      <c s="24" t="s">
        <v>481</v>
      </c>
      <c s="25" t="s">
        <v>110</v>
      </c>
      <c s="26">
        <v>26.4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482</v>
      </c>
    </row>
    <row r="116" spans="1:5" ht="38.25">
      <c r="A116" s="30" t="s">
        <v>42</v>
      </c>
      <c r="E116" s="31" t="s">
        <v>483</v>
      </c>
    </row>
    <row r="117" spans="1:5" ht="76.5">
      <c r="A117" t="s">
        <v>44</v>
      </c>
      <c r="E117" s="29" t="s">
        <v>428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